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4"/>
  </bookViews>
  <sheets>
    <sheet name="dochody ogółem 2017" sheetId="1" r:id="rId1"/>
    <sheet name="ZEiFO dochody 2017" sheetId="2" r:id="rId2"/>
    <sheet name="MOPS dochody 2017" sheetId="3" r:id="rId3"/>
    <sheet name="UM dochody 2017" sheetId="4" r:id="rId4"/>
    <sheet name="zbiorczo jednostki" sheetId="5" r:id="rId5"/>
  </sheets>
  <definedNames/>
  <calcPr fullCalcOnLoad="1"/>
</workbook>
</file>

<file path=xl/sharedStrings.xml><?xml version="1.0" encoding="utf-8"?>
<sst xmlns="http://schemas.openxmlformats.org/spreadsheetml/2006/main" count="745" uniqueCount="225">
  <si>
    <t>Dział</t>
  </si>
  <si>
    <t>Rozdział</t>
  </si>
  <si>
    <t>Paragraf</t>
  </si>
  <si>
    <t>Treść</t>
  </si>
  <si>
    <t>Wartość</t>
  </si>
  <si>
    <t>010</t>
  </si>
  <si>
    <t>Rolnictwo i łowiectwo</t>
  </si>
  <si>
    <t>01095</t>
  </si>
  <si>
    <t>Pozostała działalność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</si>
  <si>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</si>
  <si>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</si>
  <si>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</si>
  <si>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</si>
  <si>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60016</t>
  </si>
  <si>
    <t>Drogi publiczne gminne</t>
  </si>
  <si>
    <t>0490</t>
  </si>
  <si>
    <t>Wpływy z innych lokalnych opłat pobieranych przez jednostki samorządu terytorialnego na podstawie odrębnych ustaw</t>
  </si>
  <si>
    <t>0920</t>
  </si>
  <si>
    <t>Wpływy z pozostałych odsetek</t>
  </si>
  <si>
    <t>6258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</si>
  <si>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</si>
  <si>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6300</t>
  </si>
  <si>
    <t>Dotacja celowa otrzymana z tytułu pomocy finansowej udzielanej między jednostkami samorządu terytorialnego na dofinansowanie własnych zadań inwestycyjnych i zakupów inwestycyjnych</t>
  </si>
  <si>
    <t>6630</t>
  </si>
  <si>
    <t>Dotacje celowe otrzymane z samorządu województwa na inwestycje i zakupy inwestycyjne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</si>
  <si>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</si>
  <si>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</si>
  <si>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</si>
  <si>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</si>
  <si>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</si>
  <si>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</si>
  <si>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</si>
  <si>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</si>
  <si>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</si>
  <si>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</si>
  <si>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</si>
  <si>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</si>
  <si>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</si>
  <si>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</si>
  <si>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70095</t>
  </si>
  <si>
    <t>0970</t>
  </si>
  <si>
    <t>Wpływy z różnych dochodów</t>
  </si>
  <si>
    <t>710</t>
  </si>
  <si>
    <t>Działalność usługowa</t>
  </si>
  <si>
    <t>71035</t>
  </si>
  <si>
    <t>Cmentarze</t>
  </si>
  <si>
    <t>2020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</si>
  <si>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</si>
  <si>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</si>
  <si>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</si>
  <si>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</si>
  <si>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</si>
  <si>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</si>
  <si>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</si>
  <si>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2360</t>
  </si>
  <si>
    <t>Dochody jednostek samorządu terytorialnego związane z realizacją zadań z zakresu administracji rządowej oraz innych zadań zleconych ustawami</t>
  </si>
  <si>
    <t>75022</t>
  </si>
  <si>
    <t>Rady gmin (miast i miast na prawach powiatu)</t>
  </si>
  <si>
    <t>75023</t>
  </si>
  <si>
    <t>Urzędy gmin (miast i miast na prawach powiatu)</t>
  </si>
  <si>
    <t>0570</t>
  </si>
  <si>
    <t>Wpływy z tytułu grzywien, mandatów i innych kar pieniężnych od osób fizycznych</t>
  </si>
  <si>
    <t>0740</t>
  </si>
  <si>
    <t>Wpływy z dywidend</t>
  </si>
  <si>
    <t>0830</t>
  </si>
  <si>
    <t>Wpływy z usług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</si>
  <si>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</si>
  <si>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</si>
  <si>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</si>
  <si>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</si>
  <si>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</si>
  <si>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</si>
  <si>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75412</t>
  </si>
  <si>
    <t>Ochotnicze straże pożarne</t>
  </si>
  <si>
    <t>75416</t>
  </si>
  <si>
    <t>Straż gminna (miejska)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</si>
  <si>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</si>
  <si>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</si>
  <si>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</si>
  <si>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</si>
  <si>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</si>
  <si>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</si>
  <si>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0910</t>
  </si>
  <si>
    <t>Wpływy z odsetek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</si>
  <si>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</si>
  <si>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</si>
  <si>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</si>
  <si>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</si>
  <si>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</si>
  <si>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</si>
  <si>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</si>
  <si>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</si>
  <si>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</si>
  <si>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</si>
  <si>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</si>
  <si>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</si>
  <si>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2680</t>
  </si>
  <si>
    <t>Rekompensaty utraconych dochodów w podatkach i opłatach lokalnych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</si>
  <si>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</si>
  <si>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</si>
  <si>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</si>
  <si>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</si>
  <si>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</si>
  <si>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</si>
  <si>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</si>
  <si>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</si>
  <si>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</si>
  <si>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</si>
  <si>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</si>
  <si>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</si>
  <si>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</si>
  <si>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</si>
  <si>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</si>
  <si>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</si>
  <si>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</si>
  <si>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</si>
  <si>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</si>
  <si>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</si>
  <si>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</si>
  <si>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</si>
  <si>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</si>
  <si>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</si>
  <si>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</si>
  <si>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</si>
  <si>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</si>
  <si>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</si>
  <si>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</si>
  <si>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2030</t>
  </si>
  <si>
    <t>Dotacje celowe otrzymane z budżetu państwa na realizację własnych zadań bieżących gmin (związków gmin, związków powiatowo-gminnych)</t>
  </si>
  <si>
    <t>6330</t>
  </si>
  <si>
    <t>Dotacje celowe otrzymane z budżetu państwa na realizację inwestycji i zakupów inwestycyjnych własnych gmin (związków gmin, związków powiatowo-gminnych)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</si>
  <si>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</si>
  <si>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</si>
  <si>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</si>
  <si>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</si>
  <si>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</si>
  <si>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</si>
  <si>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80103</t>
  </si>
  <si>
    <t>Oddziały przedszkolne w szkołach podstawowych</t>
  </si>
  <si>
    <t>80104</t>
  </si>
  <si>
    <t xml:space="preserve">Przedszkola 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</si>
  <si>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</si>
  <si>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</si>
  <si>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</si>
  <si>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</si>
  <si>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2310</t>
  </si>
  <si>
    <t>Dotacje celowe otrzymane z gminy na zadania bieżące realizowane na podstawie porozumień (umów) między jednostkami samorządu terytorialnego</t>
  </si>
  <si>
    <t>80110</t>
  </si>
  <si>
    <t>Gimnazja</t>
  </si>
  <si>
    <t>80148</t>
  </si>
  <si>
    <t>Stołówki szkolne i przedszkolne</t>
  </si>
  <si>
    <t>80150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</si>
  <si>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</si>
  <si>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6260</t>
  </si>
  <si>
    <t>Dotacje otrzymane z państwowych funduszy celowych na finansowanie lub dofinansowanie kosztów realizacji inwestycji i zakupów inwestycyjnych jednostek sektora finansów publicznych</t>
  </si>
  <si>
    <t>851</t>
  </si>
  <si>
    <t>Ochrona zdrowia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</si>
  <si>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</si>
  <si>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</si>
  <si>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</si>
  <si>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</si>
  <si>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</si>
  <si>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</si>
  <si>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</si>
  <si>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</si>
  <si>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</si>
  <si>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85214</t>
  </si>
  <si>
    <t>Zasiłki okresowe, celowe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</si>
  <si>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</si>
  <si>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</si>
  <si>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</si>
  <si>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</si>
  <si>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</si>
  <si>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</si>
  <si>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</si>
  <si>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</si>
  <si>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</si>
  <si>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</si>
  <si>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</si>
  <si>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</si>
  <si>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</si>
  <si>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</si>
  <si>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</si>
  <si>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</si>
  <si>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</si>
  <si>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</si>
  <si>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</si>
  <si>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</si>
  <si>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85505</t>
  </si>
  <si>
    <t>Tworzenie i funkcjonowanie żłobków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</si>
  <si>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</si>
  <si>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</si>
  <si>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</si>
  <si>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</si>
  <si>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</si>
  <si>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</si>
  <si>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0580</t>
  </si>
  <si>
    <t>Wpływy z tytułu grzywien i innych kar pieniężnych od osób prawnych i innych jednostek organizacyjnych</t>
  </si>
  <si>
    <t>90019</t>
  </si>
  <si>
    <t>Wpływy i wydatki związane z gromadzeniem środków z opłat i kar za korzystanie ze środowiska</t>
  </si>
  <si>
    <t>90095</t>
  </si>
  <si>
    <t>6280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</si>
  <si>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</si>
  <si>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926</t>
  </si>
  <si>
    <t>Kultura fizyczna</t>
  </si>
  <si>
    <t>92601</t>
  </si>
  <si>
    <t>Obiekty sportowe</t>
  </si>
  <si>
    <t>Razem:</t>
  </si>
  <si>
    <t>§</t>
  </si>
  <si>
    <t xml:space="preserve">Załącznik Nr 2
do Zarządzenia Nr 7/17
Burmistrza Szydłowca
z dnia 17 stycznia 2017r. </t>
  </si>
  <si>
    <t>Plan dochodów na 2017 rok jednostki budżetowej Gminy Szydłowiec
ZESPÓŁ EDUKACJI I FINANSÓW OŚWIATY wraz z podległymi jednostkami oświatowymi</t>
  </si>
  <si>
    <t>Plan</t>
  </si>
  <si>
    <t xml:space="preserve">Załącznik Nr 1
do Zarządzenia Nr 7/17
Burmistrza Szydłowca
z dnia 17 stycznia 2017r. </t>
  </si>
  <si>
    <t>Plan dochodów na 2017 rok jednostki budżetowej Gminy Szydłowiec
MIEJSKI OŚRODEK POMOCY SPOŁECZNEJ W SZYDŁOWCU</t>
  </si>
  <si>
    <t xml:space="preserve">Załącznik Nr 3
do Zarządzenia Nr 7/17
Burmistrza Szydłowca
z dnia 17 stycznia 2017r. </t>
  </si>
  <si>
    <t>Plan dochodów na 2017 rok jednostki budżetowej Gminy Szydłowiec
URZĄD MIEJSKI W SZYDŁOWCU</t>
  </si>
  <si>
    <t>Lp.</t>
  </si>
  <si>
    <t>Nazwa jednostki</t>
  </si>
  <si>
    <t>Plan dochodów</t>
  </si>
  <si>
    <t>Plan wydatków</t>
  </si>
  <si>
    <t>MOPS</t>
  </si>
  <si>
    <t>ZEiFO</t>
  </si>
  <si>
    <t>UM</t>
  </si>
  <si>
    <t>razem</t>
  </si>
  <si>
    <t>Plany finansowe na 2017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</si>
</sst>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8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3" xfId="0" applyNumberFormat="1" applyFont="1" applyFill="1" applyBorder="1" applyAlignment="1" applyProtection="1">
      <alignment horizontal="left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4" fillId="0" borderId="23" xfId="0" applyNumberFormat="1" applyFont="1" applyFill="1" applyBorder="1" applyAlignment="1" applyProtection="1">
      <alignment horizontal="righ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4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 indent="34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  <xf numFmtId="4" fontId="5" fillId="34" borderId="25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2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6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2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8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2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 indent="37"/>
      <protection locked="0"/>
    </xf>
    <xf numFmtId="49" fontId="6" fillId="33" borderId="3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1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32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26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26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6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35" borderId="19" xfId="0" applyNumberFormat="1" applyFont="1" applyFill="1" applyBorder="1" applyAlignment="1" applyProtection="1">
      <alignment horizontal="right" vertical="center" wrapText="1"/>
      <protection locked="0"/>
    </xf>
    <xf numFmtId="4" fontId="6" fillId="35" borderId="3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4"/>
  <sheetViews>
    <sheetView showGridLines="0" zoomScalePageLayoutView="0" workbookViewId="0" topLeftCell="A146">
      <selection activeCell="H175" sqref="H175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8.83203125" style="0" customWidth="1"/>
    <col min="8" max="8" width="16.5" style="0" customWidth="1"/>
    <col min="9" max="9" width="1.171875" style="0" customWidth="1"/>
  </cols>
  <sheetData>
    <row r="1" spans="2:9" ht="16.5" customHeight="1">
      <c r="B1" s="1" t="s">
        <v>0</v>
      </c>
      <c r="C1" s="52" t="s">
        <v>1</v>
      </c>
      <c r="D1" s="52"/>
      <c r="E1" s="1" t="s">
        <v>2</v>
      </c>
      <c r="F1" s="1" t="s">
        <v>3</v>
      </c>
      <c r="G1" s="52" t="s">
        <v>4</v>
      </c>
      <c r="H1" s="52"/>
      <c r="I1" s="52"/>
    </row>
    <row r="2" spans="2:9" ht="16.5" customHeight="1">
      <c r="B2" s="2" t="s">
        <v>5</v>
      </c>
      <c r="C2" s="46"/>
      <c r="D2" s="46"/>
      <c r="E2" s="2"/>
      <c r="F2" s="3" t="s">
        <v>6</v>
      </c>
      <c r="G2" s="47">
        <f>SUM(G3)</f>
        <v>2000</v>
      </c>
      <c r="H2" s="47"/>
      <c r="I2" s="47"/>
    </row>
    <row r="3" spans="2:9" ht="16.5" customHeight="1">
      <c r="B3" s="4"/>
      <c r="C3" s="48" t="s">
        <v>7</v>
      </c>
      <c r="D3" s="48"/>
      <c r="E3" s="5"/>
      <c r="F3" s="6" t="s">
        <v>8</v>
      </c>
      <c r="G3" s="49">
        <f>SUM(G4)</f>
        <v>2000</v>
      </c>
      <c r="H3" s="49"/>
      <c r="I3" s="49"/>
    </row>
    <row r="4" spans="2:9" ht="40.5" customHeight="1">
      <c r="B4" s="7"/>
      <c r="C4" s="50"/>
      <c r="D4" s="50"/>
      <c r="E4" s="8" t="s">
        <v>9</v>
      </c>
      <c r="F4" s="9" t="s">
        <v>10</v>
      </c>
      <c r="G4" s="51">
        <v>2000</v>
      </c>
      <c r="H4" s="51"/>
      <c r="I4" s="51"/>
    </row>
    <row r="5" spans="2:9" ht="16.5" customHeight="1">
      <c r="B5" s="2" t="s">
        <v>11</v>
      </c>
      <c r="C5" s="46"/>
      <c r="D5" s="46"/>
      <c r="E5" s="2"/>
      <c r="F5" s="3" t="s">
        <v>12</v>
      </c>
      <c r="G5" s="47">
        <f>SUM(G6)</f>
        <v>875794</v>
      </c>
      <c r="H5" s="47"/>
      <c r="I5" s="47"/>
    </row>
    <row r="6" spans="2:9" ht="16.5" customHeight="1">
      <c r="B6" s="4"/>
      <c r="C6" s="48" t="s">
        <v>13</v>
      </c>
      <c r="D6" s="48"/>
      <c r="E6" s="5"/>
      <c r="F6" s="6" t="s">
        <v>14</v>
      </c>
      <c r="G6" s="49">
        <f>SUM(G7:I11)</f>
        <v>875794</v>
      </c>
      <c r="H6" s="49"/>
      <c r="I6" s="49"/>
    </row>
    <row r="7" spans="2:9" ht="30.75" customHeight="1">
      <c r="B7" s="7"/>
      <c r="C7" s="50"/>
      <c r="D7" s="50"/>
      <c r="E7" s="8" t="s">
        <v>15</v>
      </c>
      <c r="F7" s="9" t="s">
        <v>16</v>
      </c>
      <c r="G7" s="51">
        <v>22000</v>
      </c>
      <c r="H7" s="51"/>
      <c r="I7" s="51"/>
    </row>
    <row r="8" spans="2:9" ht="16.5" customHeight="1">
      <c r="B8" s="7"/>
      <c r="C8" s="50"/>
      <c r="D8" s="50"/>
      <c r="E8" s="8" t="s">
        <v>17</v>
      </c>
      <c r="F8" s="9" t="s">
        <v>18</v>
      </c>
      <c r="G8" s="51">
        <v>100</v>
      </c>
      <c r="H8" s="51"/>
      <c r="I8" s="51"/>
    </row>
    <row r="9" spans="2:9" ht="46.5" customHeight="1">
      <c r="B9" s="7"/>
      <c r="C9" s="50"/>
      <c r="D9" s="50"/>
      <c r="E9" s="8" t="s">
        <v>19</v>
      </c>
      <c r="F9" s="9" t="s">
        <v>20</v>
      </c>
      <c r="G9" s="51">
        <v>393694</v>
      </c>
      <c r="H9" s="51"/>
      <c r="I9" s="51"/>
    </row>
    <row r="10" spans="2:9" ht="39" customHeight="1">
      <c r="B10" s="7"/>
      <c r="C10" s="50"/>
      <c r="D10" s="50"/>
      <c r="E10" s="8" t="s">
        <v>21</v>
      </c>
      <c r="F10" s="9" t="s">
        <v>22</v>
      </c>
      <c r="G10" s="51">
        <v>360000</v>
      </c>
      <c r="H10" s="51"/>
      <c r="I10" s="51"/>
    </row>
    <row r="11" spans="2:9" ht="40.5" customHeight="1">
      <c r="B11" s="7"/>
      <c r="C11" s="50"/>
      <c r="D11" s="50"/>
      <c r="E11" s="8" t="s">
        <v>23</v>
      </c>
      <c r="F11" s="9" t="s">
        <v>24</v>
      </c>
      <c r="G11" s="51">
        <v>100000</v>
      </c>
      <c r="H11" s="51"/>
      <c r="I11" s="51"/>
    </row>
    <row r="12" spans="2:9" ht="16.5" customHeight="1">
      <c r="B12" s="2" t="s">
        <v>25</v>
      </c>
      <c r="C12" s="46"/>
      <c r="D12" s="46"/>
      <c r="E12" s="2"/>
      <c r="F12" s="3" t="s">
        <v>26</v>
      </c>
      <c r="G12" s="47">
        <f>SUM(G13,G21)</f>
        <v>1129200</v>
      </c>
      <c r="H12" s="47"/>
      <c r="I12" s="47"/>
    </row>
    <row r="13" spans="2:9" ht="16.5" customHeight="1">
      <c r="B13" s="4"/>
      <c r="C13" s="48" t="s">
        <v>27</v>
      </c>
      <c r="D13" s="48"/>
      <c r="E13" s="5"/>
      <c r="F13" s="6" t="s">
        <v>28</v>
      </c>
      <c r="G13" s="49">
        <f>SUM(G14:I20)</f>
        <v>1127100</v>
      </c>
      <c r="H13" s="49"/>
      <c r="I13" s="49"/>
    </row>
    <row r="14" spans="2:9" ht="16.5" customHeight="1">
      <c r="B14" s="7"/>
      <c r="C14" s="50"/>
      <c r="D14" s="50"/>
      <c r="E14" s="8" t="s">
        <v>29</v>
      </c>
      <c r="F14" s="9" t="s">
        <v>30</v>
      </c>
      <c r="G14" s="51">
        <v>130000</v>
      </c>
      <c r="H14" s="51"/>
      <c r="I14" s="51"/>
    </row>
    <row r="15" spans="2:9" ht="16.5" customHeight="1">
      <c r="B15" s="7"/>
      <c r="C15" s="50"/>
      <c r="D15" s="50"/>
      <c r="E15" s="8" t="s">
        <v>31</v>
      </c>
      <c r="F15" s="9" t="s">
        <v>32</v>
      </c>
      <c r="G15" s="51">
        <v>10000</v>
      </c>
      <c r="H15" s="51"/>
      <c r="I15" s="51"/>
    </row>
    <row r="16" spans="2:9" ht="30" customHeight="1">
      <c r="B16" s="7"/>
      <c r="C16" s="50"/>
      <c r="D16" s="50"/>
      <c r="E16" s="8" t="s">
        <v>9</v>
      </c>
      <c r="F16" s="9" t="s">
        <v>10</v>
      </c>
      <c r="G16" s="51">
        <v>505000</v>
      </c>
      <c r="H16" s="51"/>
      <c r="I16" s="51"/>
    </row>
    <row r="17" spans="2:9" ht="19.5" customHeight="1">
      <c r="B17" s="7"/>
      <c r="C17" s="50"/>
      <c r="D17" s="50"/>
      <c r="E17" s="8" t="s">
        <v>33</v>
      </c>
      <c r="F17" s="9" t="s">
        <v>34</v>
      </c>
      <c r="G17" s="51">
        <v>15000</v>
      </c>
      <c r="H17" s="51"/>
      <c r="I17" s="51"/>
    </row>
    <row r="18" spans="2:9" ht="19.5" customHeight="1">
      <c r="B18" s="7"/>
      <c r="C18" s="50"/>
      <c r="D18" s="50"/>
      <c r="E18" s="8" t="s">
        <v>35</v>
      </c>
      <c r="F18" s="9" t="s">
        <v>36</v>
      </c>
      <c r="G18" s="51">
        <v>445000</v>
      </c>
      <c r="H18" s="51"/>
      <c r="I18" s="51"/>
    </row>
    <row r="19" spans="2:9" ht="16.5" customHeight="1">
      <c r="B19" s="7"/>
      <c r="C19" s="50"/>
      <c r="D19" s="50"/>
      <c r="E19" s="8" t="s">
        <v>37</v>
      </c>
      <c r="F19" s="9" t="s">
        <v>38</v>
      </c>
      <c r="G19" s="51">
        <v>100</v>
      </c>
      <c r="H19" s="51"/>
      <c r="I19" s="51"/>
    </row>
    <row r="20" spans="2:9" ht="16.5" customHeight="1">
      <c r="B20" s="7"/>
      <c r="C20" s="50"/>
      <c r="D20" s="50"/>
      <c r="E20" s="8" t="s">
        <v>17</v>
      </c>
      <c r="F20" s="9" t="s">
        <v>18</v>
      </c>
      <c r="G20" s="51">
        <v>22000</v>
      </c>
      <c r="H20" s="51"/>
      <c r="I20" s="51"/>
    </row>
    <row r="21" spans="2:9" ht="16.5" customHeight="1">
      <c r="B21" s="4"/>
      <c r="C21" s="48" t="s">
        <v>39</v>
      </c>
      <c r="D21" s="48"/>
      <c r="E21" s="5"/>
      <c r="F21" s="6" t="s">
        <v>8</v>
      </c>
      <c r="G21" s="49">
        <f>SUM(G22:I23)</f>
        <v>2100</v>
      </c>
      <c r="H21" s="49"/>
      <c r="I21" s="49"/>
    </row>
    <row r="22" spans="2:9" ht="16.5" customHeight="1">
      <c r="B22" s="7"/>
      <c r="C22" s="50"/>
      <c r="D22" s="50"/>
      <c r="E22" s="8" t="s">
        <v>17</v>
      </c>
      <c r="F22" s="9" t="s">
        <v>18</v>
      </c>
      <c r="G22" s="51">
        <v>100</v>
      </c>
      <c r="H22" s="51"/>
      <c r="I22" s="51"/>
    </row>
    <row r="23" spans="2:9" ht="16.5" customHeight="1">
      <c r="B23" s="7"/>
      <c r="C23" s="50"/>
      <c r="D23" s="50"/>
      <c r="E23" s="8" t="s">
        <v>40</v>
      </c>
      <c r="F23" s="9" t="s">
        <v>41</v>
      </c>
      <c r="G23" s="51">
        <v>2000</v>
      </c>
      <c r="H23" s="51"/>
      <c r="I23" s="51"/>
    </row>
    <row r="24" spans="2:9" ht="16.5" customHeight="1">
      <c r="B24" s="2" t="s">
        <v>42</v>
      </c>
      <c r="C24" s="46"/>
      <c r="D24" s="46"/>
      <c r="E24" s="2"/>
      <c r="F24" s="3" t="s">
        <v>43</v>
      </c>
      <c r="G24" s="47">
        <f>SUM(G25)</f>
        <v>20000</v>
      </c>
      <c r="H24" s="47"/>
      <c r="I24" s="47"/>
    </row>
    <row r="25" spans="2:9" ht="16.5" customHeight="1">
      <c r="B25" s="4"/>
      <c r="C25" s="48" t="s">
        <v>44</v>
      </c>
      <c r="D25" s="48"/>
      <c r="E25" s="5"/>
      <c r="F25" s="6" t="s">
        <v>45</v>
      </c>
      <c r="G25" s="49">
        <f>SUM(G26)</f>
        <v>20000</v>
      </c>
      <c r="H25" s="49"/>
      <c r="I25" s="49"/>
    </row>
    <row r="26" spans="2:9" ht="30" customHeight="1">
      <c r="B26" s="7"/>
      <c r="C26" s="50"/>
      <c r="D26" s="50"/>
      <c r="E26" s="8" t="s">
        <v>46</v>
      </c>
      <c r="F26" s="9" t="s">
        <v>47</v>
      </c>
      <c r="G26" s="51">
        <v>20000</v>
      </c>
      <c r="H26" s="51"/>
      <c r="I26" s="51"/>
    </row>
    <row r="27" spans="2:9" ht="16.5" customHeight="1">
      <c r="B27" s="2" t="s">
        <v>48</v>
      </c>
      <c r="C27" s="46"/>
      <c r="D27" s="46"/>
      <c r="E27" s="2"/>
      <c r="F27" s="3" t="s">
        <v>49</v>
      </c>
      <c r="G27" s="47">
        <f>SUM(G28,G31,G33)</f>
        <v>414690</v>
      </c>
      <c r="H27" s="47"/>
      <c r="I27" s="47"/>
    </row>
    <row r="28" spans="2:9" ht="16.5" customHeight="1">
      <c r="B28" s="4"/>
      <c r="C28" s="48" t="s">
        <v>50</v>
      </c>
      <c r="D28" s="48"/>
      <c r="E28" s="5"/>
      <c r="F28" s="6" t="s">
        <v>51</v>
      </c>
      <c r="G28" s="49">
        <f>SUM(G29:I30)</f>
        <v>123890</v>
      </c>
      <c r="H28" s="49"/>
      <c r="I28" s="49"/>
    </row>
    <row r="29" spans="2:9" ht="30" customHeight="1">
      <c r="B29" s="7"/>
      <c r="C29" s="50"/>
      <c r="D29" s="50"/>
      <c r="E29" s="8" t="s">
        <v>52</v>
      </c>
      <c r="F29" s="9" t="s">
        <v>53</v>
      </c>
      <c r="G29" s="51">
        <v>123790</v>
      </c>
      <c r="H29" s="51"/>
      <c r="I29" s="51"/>
    </row>
    <row r="30" spans="2:9" ht="19.5" customHeight="1">
      <c r="B30" s="7"/>
      <c r="C30" s="50"/>
      <c r="D30" s="50"/>
      <c r="E30" s="8" t="s">
        <v>54</v>
      </c>
      <c r="F30" s="9" t="s">
        <v>55</v>
      </c>
      <c r="G30" s="51">
        <v>100</v>
      </c>
      <c r="H30" s="51"/>
      <c r="I30" s="51"/>
    </row>
    <row r="31" spans="2:9" ht="16.5" customHeight="1">
      <c r="B31" s="4"/>
      <c r="C31" s="48" t="s">
        <v>56</v>
      </c>
      <c r="D31" s="48"/>
      <c r="E31" s="5"/>
      <c r="F31" s="6" t="s">
        <v>57</v>
      </c>
      <c r="G31" s="49">
        <f>SUM(G32)</f>
        <v>100</v>
      </c>
      <c r="H31" s="49"/>
      <c r="I31" s="49"/>
    </row>
    <row r="32" spans="2:9" ht="16.5" customHeight="1">
      <c r="B32" s="7"/>
      <c r="C32" s="50"/>
      <c r="D32" s="50"/>
      <c r="E32" s="8" t="s">
        <v>40</v>
      </c>
      <c r="F32" s="9" t="s">
        <v>41</v>
      </c>
      <c r="G32" s="51">
        <v>100</v>
      </c>
      <c r="H32" s="51"/>
      <c r="I32" s="51"/>
    </row>
    <row r="33" spans="2:9" ht="16.5" customHeight="1">
      <c r="B33" s="4"/>
      <c r="C33" s="48" t="s">
        <v>58</v>
      </c>
      <c r="D33" s="48"/>
      <c r="E33" s="5"/>
      <c r="F33" s="6" t="s">
        <v>59</v>
      </c>
      <c r="G33" s="49">
        <f>SUM(G34:I39)</f>
        <v>290700</v>
      </c>
      <c r="H33" s="49"/>
      <c r="I33" s="49"/>
    </row>
    <row r="34" spans="2:9" ht="19.5" customHeight="1">
      <c r="B34" s="7"/>
      <c r="C34" s="50"/>
      <c r="D34" s="50"/>
      <c r="E34" s="8" t="s">
        <v>60</v>
      </c>
      <c r="F34" s="9" t="s">
        <v>61</v>
      </c>
      <c r="G34" s="51">
        <v>100</v>
      </c>
      <c r="H34" s="51"/>
      <c r="I34" s="51"/>
    </row>
    <row r="35" spans="2:9" ht="16.5" customHeight="1">
      <c r="B35" s="7"/>
      <c r="C35" s="50"/>
      <c r="D35" s="50"/>
      <c r="E35" s="8" t="s">
        <v>31</v>
      </c>
      <c r="F35" s="9" t="s">
        <v>32</v>
      </c>
      <c r="G35" s="51">
        <v>100</v>
      </c>
      <c r="H35" s="51"/>
      <c r="I35" s="51"/>
    </row>
    <row r="36" spans="2:9" ht="16.5" customHeight="1">
      <c r="B36" s="7"/>
      <c r="C36" s="50"/>
      <c r="D36" s="50"/>
      <c r="E36" s="8" t="s">
        <v>62</v>
      </c>
      <c r="F36" s="9" t="s">
        <v>63</v>
      </c>
      <c r="G36" s="51">
        <v>200000</v>
      </c>
      <c r="H36" s="51"/>
      <c r="I36" s="51"/>
    </row>
    <row r="37" spans="2:9" ht="16.5" customHeight="1">
      <c r="B37" s="7"/>
      <c r="C37" s="50"/>
      <c r="D37" s="50"/>
      <c r="E37" s="8" t="s">
        <v>64</v>
      </c>
      <c r="F37" s="9" t="s">
        <v>65</v>
      </c>
      <c r="G37" s="51">
        <v>500</v>
      </c>
      <c r="H37" s="51"/>
      <c r="I37" s="51"/>
    </row>
    <row r="38" spans="2:9" ht="16.5" customHeight="1">
      <c r="B38" s="7"/>
      <c r="C38" s="50"/>
      <c r="D38" s="50"/>
      <c r="E38" s="8" t="s">
        <v>17</v>
      </c>
      <c r="F38" s="9" t="s">
        <v>18</v>
      </c>
      <c r="G38" s="51">
        <v>30000</v>
      </c>
      <c r="H38" s="51"/>
      <c r="I38" s="51"/>
    </row>
    <row r="39" spans="2:9" ht="16.5" customHeight="1">
      <c r="B39" s="7"/>
      <c r="C39" s="50"/>
      <c r="D39" s="50"/>
      <c r="E39" s="8" t="s">
        <v>40</v>
      </c>
      <c r="F39" s="9" t="s">
        <v>41</v>
      </c>
      <c r="G39" s="51">
        <v>60000</v>
      </c>
      <c r="H39" s="51"/>
      <c r="I39" s="51"/>
    </row>
    <row r="40" spans="2:9" ht="19.5" customHeight="1">
      <c r="B40" s="2" t="s">
        <v>66</v>
      </c>
      <c r="C40" s="46"/>
      <c r="D40" s="46"/>
      <c r="E40" s="2"/>
      <c r="F40" s="3" t="s">
        <v>67</v>
      </c>
      <c r="G40" s="47">
        <f>SUM(G41)</f>
        <v>3895</v>
      </c>
      <c r="H40" s="47"/>
      <c r="I40" s="47"/>
    </row>
    <row r="41" spans="2:9" ht="16.5" customHeight="1">
      <c r="B41" s="4"/>
      <c r="C41" s="48" t="s">
        <v>68</v>
      </c>
      <c r="D41" s="48"/>
      <c r="E41" s="5"/>
      <c r="F41" s="6" t="s">
        <v>69</v>
      </c>
      <c r="G41" s="49">
        <f>SUM(G42)</f>
        <v>3895</v>
      </c>
      <c r="H41" s="49"/>
      <c r="I41" s="49"/>
    </row>
    <row r="42" spans="2:9" ht="30" customHeight="1">
      <c r="B42" s="7"/>
      <c r="C42" s="50"/>
      <c r="D42" s="50"/>
      <c r="E42" s="8" t="s">
        <v>52</v>
      </c>
      <c r="F42" s="9" t="s">
        <v>53</v>
      </c>
      <c r="G42" s="51">
        <v>3895</v>
      </c>
      <c r="H42" s="51"/>
      <c r="I42" s="51"/>
    </row>
    <row r="43" spans="2:9" ht="16.5" customHeight="1">
      <c r="B43" s="2" t="s">
        <v>70</v>
      </c>
      <c r="C43" s="46"/>
      <c r="D43" s="46"/>
      <c r="E43" s="2"/>
      <c r="F43" s="3" t="s">
        <v>71</v>
      </c>
      <c r="G43" s="47">
        <f>SUM(G44,G46)</f>
        <v>3600</v>
      </c>
      <c r="H43" s="47"/>
      <c r="I43" s="47"/>
    </row>
    <row r="44" spans="2:9" ht="16.5" customHeight="1">
      <c r="B44" s="4"/>
      <c r="C44" s="48" t="s">
        <v>72</v>
      </c>
      <c r="D44" s="48"/>
      <c r="E44" s="5"/>
      <c r="F44" s="6" t="s">
        <v>73</v>
      </c>
      <c r="G44" s="49">
        <f>SUM(G45)</f>
        <v>100</v>
      </c>
      <c r="H44" s="49"/>
      <c r="I44" s="49"/>
    </row>
    <row r="45" spans="2:9" ht="16.5" customHeight="1">
      <c r="B45" s="7"/>
      <c r="C45" s="50"/>
      <c r="D45" s="50"/>
      <c r="E45" s="8" t="s">
        <v>40</v>
      </c>
      <c r="F45" s="9" t="s">
        <v>41</v>
      </c>
      <c r="G45" s="51">
        <v>100</v>
      </c>
      <c r="H45" s="51"/>
      <c r="I45" s="51"/>
    </row>
    <row r="46" spans="2:9" ht="16.5" customHeight="1">
      <c r="B46" s="4"/>
      <c r="C46" s="48" t="s">
        <v>74</v>
      </c>
      <c r="D46" s="48"/>
      <c r="E46" s="5"/>
      <c r="F46" s="6" t="s">
        <v>75</v>
      </c>
      <c r="G46" s="49">
        <f>SUM(G47:I48)</f>
        <v>3500</v>
      </c>
      <c r="H46" s="49"/>
      <c r="I46" s="49"/>
    </row>
    <row r="47" spans="2:9" ht="19.5" customHeight="1">
      <c r="B47" s="7"/>
      <c r="C47" s="50"/>
      <c r="D47" s="50"/>
      <c r="E47" s="8" t="s">
        <v>60</v>
      </c>
      <c r="F47" s="9" t="s">
        <v>61</v>
      </c>
      <c r="G47" s="51">
        <v>3000</v>
      </c>
      <c r="H47" s="51"/>
      <c r="I47" s="51"/>
    </row>
    <row r="48" spans="2:9" ht="16.5" customHeight="1">
      <c r="B48" s="7"/>
      <c r="C48" s="50"/>
      <c r="D48" s="50"/>
      <c r="E48" s="8" t="s">
        <v>31</v>
      </c>
      <c r="F48" s="9" t="s">
        <v>32</v>
      </c>
      <c r="G48" s="51">
        <v>500</v>
      </c>
      <c r="H48" s="51"/>
      <c r="I48" s="51"/>
    </row>
    <row r="49" spans="2:9" ht="30" customHeight="1">
      <c r="B49" s="2" t="s">
        <v>76</v>
      </c>
      <c r="C49" s="46"/>
      <c r="D49" s="46"/>
      <c r="E49" s="2"/>
      <c r="F49" s="3" t="s">
        <v>77</v>
      </c>
      <c r="G49" s="47">
        <f>SUM(G50,G53,G62,G72,G79)</f>
        <v>17162149</v>
      </c>
      <c r="H49" s="47"/>
      <c r="I49" s="47"/>
    </row>
    <row r="50" spans="2:9" ht="16.5" customHeight="1">
      <c r="B50" s="4"/>
      <c r="C50" s="48" t="s">
        <v>78</v>
      </c>
      <c r="D50" s="48"/>
      <c r="E50" s="5"/>
      <c r="F50" s="6" t="s">
        <v>79</v>
      </c>
      <c r="G50" s="49">
        <f>SUM(G51:I52)</f>
        <v>10100</v>
      </c>
      <c r="H50" s="49"/>
      <c r="I50" s="49"/>
    </row>
    <row r="51" spans="2:9" ht="19.5" customHeight="1">
      <c r="B51" s="7"/>
      <c r="C51" s="50"/>
      <c r="D51" s="50"/>
      <c r="E51" s="8" t="s">
        <v>80</v>
      </c>
      <c r="F51" s="9" t="s">
        <v>81</v>
      </c>
      <c r="G51" s="51">
        <v>10000</v>
      </c>
      <c r="H51" s="51"/>
      <c r="I51" s="51"/>
    </row>
    <row r="52" spans="2:9" ht="16.5" customHeight="1">
      <c r="B52" s="7"/>
      <c r="C52" s="50"/>
      <c r="D52" s="50"/>
      <c r="E52" s="8" t="s">
        <v>82</v>
      </c>
      <c r="F52" s="9" t="s">
        <v>83</v>
      </c>
      <c r="G52" s="51">
        <v>100</v>
      </c>
      <c r="H52" s="51"/>
      <c r="I52" s="51"/>
    </row>
    <row r="53" spans="2:9" ht="30" customHeight="1">
      <c r="B53" s="4"/>
      <c r="C53" s="48" t="s">
        <v>84</v>
      </c>
      <c r="D53" s="48"/>
      <c r="E53" s="5"/>
      <c r="F53" s="6" t="s">
        <v>85</v>
      </c>
      <c r="G53" s="49">
        <f>SUM(G54:I61)</f>
        <v>3003499</v>
      </c>
      <c r="H53" s="49"/>
      <c r="I53" s="49"/>
    </row>
    <row r="54" spans="2:9" ht="16.5" customHeight="1">
      <c r="B54" s="7"/>
      <c r="C54" s="50"/>
      <c r="D54" s="50"/>
      <c r="E54" s="8" t="s">
        <v>86</v>
      </c>
      <c r="F54" s="9" t="s">
        <v>87</v>
      </c>
      <c r="G54" s="51">
        <v>2638662</v>
      </c>
      <c r="H54" s="51"/>
      <c r="I54" s="51"/>
    </row>
    <row r="55" spans="2:9" ht="16.5" customHeight="1">
      <c r="B55" s="7"/>
      <c r="C55" s="50"/>
      <c r="D55" s="50"/>
      <c r="E55" s="8" t="s">
        <v>88</v>
      </c>
      <c r="F55" s="9" t="s">
        <v>89</v>
      </c>
      <c r="G55" s="51">
        <v>5724</v>
      </c>
      <c r="H55" s="51"/>
      <c r="I55" s="51"/>
    </row>
    <row r="56" spans="2:9" ht="16.5" customHeight="1">
      <c r="B56" s="7"/>
      <c r="C56" s="50"/>
      <c r="D56" s="50"/>
      <c r="E56" s="8" t="s">
        <v>90</v>
      </c>
      <c r="F56" s="9" t="s">
        <v>91</v>
      </c>
      <c r="G56" s="51">
        <v>154844</v>
      </c>
      <c r="H56" s="51"/>
      <c r="I56" s="51"/>
    </row>
    <row r="57" spans="2:9" ht="16.5" customHeight="1">
      <c r="B57" s="7"/>
      <c r="C57" s="50"/>
      <c r="D57" s="50"/>
      <c r="E57" s="8" t="s">
        <v>92</v>
      </c>
      <c r="F57" s="9" t="s">
        <v>93</v>
      </c>
      <c r="G57" s="51">
        <v>150505</v>
      </c>
      <c r="H57" s="51"/>
      <c r="I57" s="51"/>
    </row>
    <row r="58" spans="2:9" ht="16.5" customHeight="1">
      <c r="B58" s="7"/>
      <c r="C58" s="50"/>
      <c r="D58" s="50"/>
      <c r="E58" s="8" t="s">
        <v>94</v>
      </c>
      <c r="F58" s="9" t="s">
        <v>95</v>
      </c>
      <c r="G58" s="51">
        <v>7000</v>
      </c>
      <c r="H58" s="51"/>
      <c r="I58" s="51"/>
    </row>
    <row r="59" spans="2:9" ht="16.5" customHeight="1">
      <c r="B59" s="7"/>
      <c r="C59" s="50"/>
      <c r="D59" s="50"/>
      <c r="E59" s="8" t="s">
        <v>31</v>
      </c>
      <c r="F59" s="9" t="s">
        <v>32</v>
      </c>
      <c r="G59" s="51">
        <v>500</v>
      </c>
      <c r="H59" s="51"/>
      <c r="I59" s="51"/>
    </row>
    <row r="60" spans="2:9" ht="16.5" customHeight="1">
      <c r="B60" s="7"/>
      <c r="C60" s="50"/>
      <c r="D60" s="50"/>
      <c r="E60" s="8" t="s">
        <v>82</v>
      </c>
      <c r="F60" s="9" t="s">
        <v>83</v>
      </c>
      <c r="G60" s="51">
        <v>2000</v>
      </c>
      <c r="H60" s="51"/>
      <c r="I60" s="51"/>
    </row>
    <row r="61" spans="2:9" ht="16.5" customHeight="1">
      <c r="B61" s="7"/>
      <c r="C61" s="50"/>
      <c r="D61" s="50"/>
      <c r="E61" s="8" t="s">
        <v>96</v>
      </c>
      <c r="F61" s="9" t="s">
        <v>97</v>
      </c>
      <c r="G61" s="51">
        <v>44264</v>
      </c>
      <c r="H61" s="51"/>
      <c r="I61" s="51"/>
    </row>
    <row r="62" spans="2:9" ht="30" customHeight="1">
      <c r="B62" s="4"/>
      <c r="C62" s="48" t="s">
        <v>98</v>
      </c>
      <c r="D62" s="48"/>
      <c r="E62" s="5"/>
      <c r="F62" s="6" t="s">
        <v>99</v>
      </c>
      <c r="G62" s="49">
        <f>SUM(G63:I71)</f>
        <v>3562323</v>
      </c>
      <c r="H62" s="49"/>
      <c r="I62" s="49"/>
    </row>
    <row r="63" spans="2:9" ht="16.5" customHeight="1">
      <c r="B63" s="7"/>
      <c r="C63" s="50"/>
      <c r="D63" s="50"/>
      <c r="E63" s="8" t="s">
        <v>86</v>
      </c>
      <c r="F63" s="9" t="s">
        <v>87</v>
      </c>
      <c r="G63" s="51">
        <v>2321857</v>
      </c>
      <c r="H63" s="51"/>
      <c r="I63" s="51"/>
    </row>
    <row r="64" spans="2:9" ht="16.5" customHeight="1">
      <c r="B64" s="7"/>
      <c r="C64" s="50"/>
      <c r="D64" s="50"/>
      <c r="E64" s="8" t="s">
        <v>88</v>
      </c>
      <c r="F64" s="9" t="s">
        <v>89</v>
      </c>
      <c r="G64" s="51">
        <v>279173</v>
      </c>
      <c r="H64" s="51"/>
      <c r="I64" s="51"/>
    </row>
    <row r="65" spans="2:9" ht="16.5" customHeight="1">
      <c r="B65" s="7"/>
      <c r="C65" s="50"/>
      <c r="D65" s="50"/>
      <c r="E65" s="8" t="s">
        <v>90</v>
      </c>
      <c r="F65" s="9" t="s">
        <v>91</v>
      </c>
      <c r="G65" s="51">
        <v>18317</v>
      </c>
      <c r="H65" s="51"/>
      <c r="I65" s="51"/>
    </row>
    <row r="66" spans="2:9" ht="16.5" customHeight="1">
      <c r="B66" s="7"/>
      <c r="C66" s="50"/>
      <c r="D66" s="50"/>
      <c r="E66" s="8" t="s">
        <v>92</v>
      </c>
      <c r="F66" s="9" t="s">
        <v>93</v>
      </c>
      <c r="G66" s="51">
        <v>312976</v>
      </c>
      <c r="H66" s="51"/>
      <c r="I66" s="51"/>
    </row>
    <row r="67" spans="2:9" ht="16.5" customHeight="1">
      <c r="B67" s="7"/>
      <c r="C67" s="50"/>
      <c r="D67" s="50"/>
      <c r="E67" s="8" t="s">
        <v>100</v>
      </c>
      <c r="F67" s="9" t="s">
        <v>101</v>
      </c>
      <c r="G67" s="51">
        <v>40000</v>
      </c>
      <c r="H67" s="51"/>
      <c r="I67" s="51"/>
    </row>
    <row r="68" spans="2:9" ht="16.5" customHeight="1">
      <c r="B68" s="7"/>
      <c r="C68" s="50"/>
      <c r="D68" s="50"/>
      <c r="E68" s="8" t="s">
        <v>102</v>
      </c>
      <c r="F68" s="9" t="s">
        <v>103</v>
      </c>
      <c r="G68" s="51">
        <v>300000</v>
      </c>
      <c r="H68" s="51"/>
      <c r="I68" s="51"/>
    </row>
    <row r="69" spans="2:9" ht="16.5" customHeight="1">
      <c r="B69" s="7"/>
      <c r="C69" s="50"/>
      <c r="D69" s="50"/>
      <c r="E69" s="8" t="s">
        <v>94</v>
      </c>
      <c r="F69" s="9" t="s">
        <v>95</v>
      </c>
      <c r="G69" s="51">
        <v>250000</v>
      </c>
      <c r="H69" s="51"/>
      <c r="I69" s="51"/>
    </row>
    <row r="70" spans="2:9" ht="16.5" customHeight="1">
      <c r="B70" s="7"/>
      <c r="C70" s="50"/>
      <c r="D70" s="50"/>
      <c r="E70" s="8" t="s">
        <v>31</v>
      </c>
      <c r="F70" s="9" t="s">
        <v>32</v>
      </c>
      <c r="G70" s="51">
        <v>15000</v>
      </c>
      <c r="H70" s="51"/>
      <c r="I70" s="51"/>
    </row>
    <row r="71" spans="2:9" ht="16.5" customHeight="1">
      <c r="B71" s="7"/>
      <c r="C71" s="50"/>
      <c r="D71" s="50"/>
      <c r="E71" s="8" t="s">
        <v>82</v>
      </c>
      <c r="F71" s="9" t="s">
        <v>83</v>
      </c>
      <c r="G71" s="51">
        <v>25000</v>
      </c>
      <c r="H71" s="51"/>
      <c r="I71" s="51"/>
    </row>
    <row r="72" spans="2:9" ht="19.5" customHeight="1">
      <c r="B72" s="4"/>
      <c r="C72" s="48" t="s">
        <v>104</v>
      </c>
      <c r="D72" s="48"/>
      <c r="E72" s="5"/>
      <c r="F72" s="6" t="s">
        <v>105</v>
      </c>
      <c r="G72" s="49">
        <f>SUM(G73:I78)</f>
        <v>695100</v>
      </c>
      <c r="H72" s="49"/>
      <c r="I72" s="49"/>
    </row>
    <row r="73" spans="2:9" ht="16.5" customHeight="1">
      <c r="B73" s="7"/>
      <c r="C73" s="50"/>
      <c r="D73" s="50"/>
      <c r="E73" s="8" t="s">
        <v>106</v>
      </c>
      <c r="F73" s="9" t="s">
        <v>107</v>
      </c>
      <c r="G73" s="51">
        <v>200000</v>
      </c>
      <c r="H73" s="51"/>
      <c r="I73" s="51"/>
    </row>
    <row r="74" spans="2:9" ht="16.5" customHeight="1">
      <c r="B74" s="7"/>
      <c r="C74" s="50"/>
      <c r="D74" s="50"/>
      <c r="E74" s="8" t="s">
        <v>108</v>
      </c>
      <c r="F74" s="9" t="s">
        <v>109</v>
      </c>
      <c r="G74" s="51">
        <v>50000</v>
      </c>
      <c r="H74" s="51"/>
      <c r="I74" s="51"/>
    </row>
    <row r="75" spans="2:9" ht="16.5" customHeight="1">
      <c r="B75" s="7"/>
      <c r="C75" s="50"/>
      <c r="D75" s="50"/>
      <c r="E75" s="8" t="s">
        <v>110</v>
      </c>
      <c r="F75" s="9" t="s">
        <v>111</v>
      </c>
      <c r="G75" s="51">
        <v>310000</v>
      </c>
      <c r="H75" s="51"/>
      <c r="I75" s="51"/>
    </row>
    <row r="76" spans="2:9" ht="19.5" customHeight="1">
      <c r="B76" s="7"/>
      <c r="C76" s="50"/>
      <c r="D76" s="50"/>
      <c r="E76" s="8" t="s">
        <v>15</v>
      </c>
      <c r="F76" s="9" t="s">
        <v>16</v>
      </c>
      <c r="G76" s="51">
        <v>130000</v>
      </c>
      <c r="H76" s="51"/>
      <c r="I76" s="51"/>
    </row>
    <row r="77" spans="2:9" ht="16.5" customHeight="1">
      <c r="B77" s="7"/>
      <c r="C77" s="50"/>
      <c r="D77" s="50"/>
      <c r="E77" s="8" t="s">
        <v>31</v>
      </c>
      <c r="F77" s="9" t="s">
        <v>32</v>
      </c>
      <c r="G77" s="51">
        <v>100</v>
      </c>
      <c r="H77" s="51"/>
      <c r="I77" s="51"/>
    </row>
    <row r="78" spans="2:9" ht="16.5" customHeight="1">
      <c r="B78" s="7"/>
      <c r="C78" s="50"/>
      <c r="D78" s="50"/>
      <c r="E78" s="8" t="s">
        <v>82</v>
      </c>
      <c r="F78" s="9" t="s">
        <v>83</v>
      </c>
      <c r="G78" s="51">
        <v>5000</v>
      </c>
      <c r="H78" s="51"/>
      <c r="I78" s="51"/>
    </row>
    <row r="79" spans="2:9" ht="16.5" customHeight="1">
      <c r="B79" s="4"/>
      <c r="C79" s="48" t="s">
        <v>112</v>
      </c>
      <c r="D79" s="48"/>
      <c r="E79" s="5"/>
      <c r="F79" s="6" t="s">
        <v>113</v>
      </c>
      <c r="G79" s="49">
        <f>SUM(G80:I81)</f>
        <v>9891127</v>
      </c>
      <c r="H79" s="49"/>
      <c r="I79" s="49"/>
    </row>
    <row r="80" spans="2:9" ht="16.5" customHeight="1">
      <c r="B80" s="7"/>
      <c r="C80" s="50"/>
      <c r="D80" s="50"/>
      <c r="E80" s="8" t="s">
        <v>114</v>
      </c>
      <c r="F80" s="9" t="s">
        <v>79</v>
      </c>
      <c r="G80" s="51">
        <v>9721127</v>
      </c>
      <c r="H80" s="51"/>
      <c r="I80" s="51"/>
    </row>
    <row r="81" spans="2:9" ht="16.5" customHeight="1">
      <c r="B81" s="7"/>
      <c r="C81" s="50"/>
      <c r="D81" s="50"/>
      <c r="E81" s="8" t="s">
        <v>115</v>
      </c>
      <c r="F81" s="9" t="s">
        <v>116</v>
      </c>
      <c r="G81" s="51">
        <v>170000</v>
      </c>
      <c r="H81" s="51"/>
      <c r="I81" s="51"/>
    </row>
    <row r="82" spans="2:9" ht="16.5" customHeight="1">
      <c r="B82" s="2" t="s">
        <v>117</v>
      </c>
      <c r="C82" s="46"/>
      <c r="D82" s="46"/>
      <c r="E82" s="2"/>
      <c r="F82" s="3" t="s">
        <v>118</v>
      </c>
      <c r="G82" s="47">
        <f>SUM(G83,G85,G87,G90)</f>
        <v>22112373</v>
      </c>
      <c r="H82" s="47"/>
      <c r="I82" s="47"/>
    </row>
    <row r="83" spans="2:9" ht="19.5" customHeight="1">
      <c r="B83" s="4"/>
      <c r="C83" s="48" t="s">
        <v>119</v>
      </c>
      <c r="D83" s="48"/>
      <c r="E83" s="5"/>
      <c r="F83" s="6" t="s">
        <v>120</v>
      </c>
      <c r="G83" s="49">
        <f>SUM(G84)</f>
        <v>13127729</v>
      </c>
      <c r="H83" s="49"/>
      <c r="I83" s="49"/>
    </row>
    <row r="84" spans="2:9" ht="16.5" customHeight="1">
      <c r="B84" s="7"/>
      <c r="C84" s="50"/>
      <c r="D84" s="50"/>
      <c r="E84" s="8" t="s">
        <v>121</v>
      </c>
      <c r="F84" s="9" t="s">
        <v>122</v>
      </c>
      <c r="G84" s="51">
        <v>13127729</v>
      </c>
      <c r="H84" s="51"/>
      <c r="I84" s="51"/>
    </row>
    <row r="85" spans="2:9" ht="16.5" customHeight="1">
      <c r="B85" s="4"/>
      <c r="C85" s="48" t="s">
        <v>123</v>
      </c>
      <c r="D85" s="48"/>
      <c r="E85" s="5"/>
      <c r="F85" s="6" t="s">
        <v>124</v>
      </c>
      <c r="G85" s="49">
        <f>SUM(G86)</f>
        <v>8529092</v>
      </c>
      <c r="H85" s="49"/>
      <c r="I85" s="49"/>
    </row>
    <row r="86" spans="2:9" ht="16.5" customHeight="1">
      <c r="B86" s="7"/>
      <c r="C86" s="50"/>
      <c r="D86" s="50"/>
      <c r="E86" s="8" t="s">
        <v>121</v>
      </c>
      <c r="F86" s="9" t="s">
        <v>122</v>
      </c>
      <c r="G86" s="51">
        <v>8529092</v>
      </c>
      <c r="H86" s="51"/>
      <c r="I86" s="51"/>
    </row>
    <row r="87" spans="2:9" ht="16.5" customHeight="1">
      <c r="B87" s="4"/>
      <c r="C87" s="48" t="s">
        <v>125</v>
      </c>
      <c r="D87" s="48"/>
      <c r="E87" s="5"/>
      <c r="F87" s="6" t="s">
        <v>126</v>
      </c>
      <c r="G87" s="49">
        <f>SUM(G88:I89)</f>
        <v>108791</v>
      </c>
      <c r="H87" s="49"/>
      <c r="I87" s="49"/>
    </row>
    <row r="88" spans="2:9" ht="19.5" customHeight="1">
      <c r="B88" s="7"/>
      <c r="C88" s="50"/>
      <c r="D88" s="50"/>
      <c r="E88" s="8" t="s">
        <v>127</v>
      </c>
      <c r="F88" s="9" t="s">
        <v>128</v>
      </c>
      <c r="G88" s="51">
        <v>16765</v>
      </c>
      <c r="H88" s="51"/>
      <c r="I88" s="51"/>
    </row>
    <row r="89" spans="2:9" ht="30" customHeight="1">
      <c r="B89" s="7"/>
      <c r="C89" s="50"/>
      <c r="D89" s="50"/>
      <c r="E89" s="8" t="s">
        <v>129</v>
      </c>
      <c r="F89" s="9" t="s">
        <v>130</v>
      </c>
      <c r="G89" s="51">
        <v>92026</v>
      </c>
      <c r="H89" s="51"/>
      <c r="I89" s="51"/>
    </row>
    <row r="90" spans="2:9" ht="16.5" customHeight="1">
      <c r="B90" s="4"/>
      <c r="C90" s="48" t="s">
        <v>131</v>
      </c>
      <c r="D90" s="48"/>
      <c r="E90" s="5"/>
      <c r="F90" s="6" t="s">
        <v>132</v>
      </c>
      <c r="G90" s="49">
        <f>SUM(G91)</f>
        <v>346761</v>
      </c>
      <c r="H90" s="49"/>
      <c r="I90" s="49"/>
    </row>
    <row r="91" spans="2:9" ht="16.5" customHeight="1">
      <c r="B91" s="7"/>
      <c r="C91" s="50"/>
      <c r="D91" s="50"/>
      <c r="E91" s="8" t="s">
        <v>121</v>
      </c>
      <c r="F91" s="9" t="s">
        <v>122</v>
      </c>
      <c r="G91" s="51">
        <v>346761</v>
      </c>
      <c r="H91" s="51"/>
      <c r="I91" s="51"/>
    </row>
    <row r="92" spans="2:9" ht="16.5" customHeight="1">
      <c r="B92" s="2" t="s">
        <v>133</v>
      </c>
      <c r="C92" s="46"/>
      <c r="D92" s="46"/>
      <c r="E92" s="2"/>
      <c r="F92" s="3" t="s">
        <v>134</v>
      </c>
      <c r="G92" s="47">
        <f>SUM(G93,G96,G99,G106,G108,G110)</f>
        <v>1964520</v>
      </c>
      <c r="H92" s="47"/>
      <c r="I92" s="47"/>
    </row>
    <row r="93" spans="2:9" ht="16.5" customHeight="1">
      <c r="B93" s="4"/>
      <c r="C93" s="48" t="s">
        <v>135</v>
      </c>
      <c r="D93" s="48"/>
      <c r="E93" s="5"/>
      <c r="F93" s="6" t="s">
        <v>136</v>
      </c>
      <c r="G93" s="49">
        <f>SUM(G94:I95)</f>
        <v>10900</v>
      </c>
      <c r="H93" s="49"/>
      <c r="I93" s="49"/>
    </row>
    <row r="94" spans="2:9" ht="30" customHeight="1">
      <c r="B94" s="7"/>
      <c r="C94" s="50"/>
      <c r="D94" s="50"/>
      <c r="E94" s="8" t="s">
        <v>9</v>
      </c>
      <c r="F94" s="9" t="s">
        <v>10</v>
      </c>
      <c r="G94" s="51">
        <v>10000</v>
      </c>
      <c r="H94" s="51"/>
      <c r="I94" s="51"/>
    </row>
    <row r="95" spans="2:9" ht="16.5" customHeight="1">
      <c r="B95" s="7"/>
      <c r="C95" s="50"/>
      <c r="D95" s="50"/>
      <c r="E95" s="8" t="s">
        <v>17</v>
      </c>
      <c r="F95" s="9" t="s">
        <v>18</v>
      </c>
      <c r="G95" s="51">
        <v>900</v>
      </c>
      <c r="H95" s="51"/>
      <c r="I95" s="51"/>
    </row>
    <row r="96" spans="2:9" ht="16.5" customHeight="1">
      <c r="B96" s="4"/>
      <c r="C96" s="48" t="s">
        <v>137</v>
      </c>
      <c r="D96" s="48"/>
      <c r="E96" s="5"/>
      <c r="F96" s="6" t="s">
        <v>138</v>
      </c>
      <c r="G96" s="49">
        <f>SUM(G97,G98)</f>
        <v>277600</v>
      </c>
      <c r="H96" s="49"/>
      <c r="I96" s="49"/>
    </row>
    <row r="97" spans="2:9" ht="16.5" customHeight="1">
      <c r="B97" s="7"/>
      <c r="C97" s="50"/>
      <c r="D97" s="50"/>
      <c r="E97" s="8" t="s">
        <v>64</v>
      </c>
      <c r="F97" s="9" t="s">
        <v>65</v>
      </c>
      <c r="G97" s="51">
        <v>10000</v>
      </c>
      <c r="H97" s="51"/>
      <c r="I97" s="51"/>
    </row>
    <row r="98" spans="2:9" ht="19.5" customHeight="1">
      <c r="B98" s="7"/>
      <c r="C98" s="50"/>
      <c r="D98" s="50"/>
      <c r="E98" s="8" t="s">
        <v>127</v>
      </c>
      <c r="F98" s="9" t="s">
        <v>128</v>
      </c>
      <c r="G98" s="51">
        <v>267600</v>
      </c>
      <c r="H98" s="51"/>
      <c r="I98" s="51"/>
    </row>
    <row r="99" spans="2:9" ht="16.5" customHeight="1">
      <c r="B99" s="4"/>
      <c r="C99" s="48" t="s">
        <v>139</v>
      </c>
      <c r="D99" s="48"/>
      <c r="E99" s="5"/>
      <c r="F99" s="6" t="s">
        <v>140</v>
      </c>
      <c r="G99" s="49">
        <f>SUM(G100:I105)</f>
        <v>951586</v>
      </c>
      <c r="H99" s="49"/>
      <c r="I99" s="49"/>
    </row>
    <row r="100" spans="2:9" ht="16.5" customHeight="1">
      <c r="B100" s="7"/>
      <c r="C100" s="50"/>
      <c r="D100" s="50"/>
      <c r="E100" s="8" t="s">
        <v>141</v>
      </c>
      <c r="F100" s="9" t="s">
        <v>142</v>
      </c>
      <c r="G100" s="51">
        <v>100000</v>
      </c>
      <c r="H100" s="51"/>
      <c r="I100" s="51"/>
    </row>
    <row r="101" spans="2:9" ht="19.5" customHeight="1">
      <c r="B101" s="7"/>
      <c r="C101" s="50"/>
      <c r="D101" s="50"/>
      <c r="E101" s="8" t="s">
        <v>143</v>
      </c>
      <c r="F101" s="9" t="s">
        <v>144</v>
      </c>
      <c r="G101" s="51">
        <v>180000</v>
      </c>
      <c r="H101" s="51"/>
      <c r="I101" s="51"/>
    </row>
    <row r="102" spans="2:9" ht="16.5" customHeight="1">
      <c r="B102" s="7"/>
      <c r="C102" s="50"/>
      <c r="D102" s="50"/>
      <c r="E102" s="8" t="s">
        <v>64</v>
      </c>
      <c r="F102" s="9" t="s">
        <v>65</v>
      </c>
      <c r="G102" s="51">
        <v>72200</v>
      </c>
      <c r="H102" s="51"/>
      <c r="I102" s="51"/>
    </row>
    <row r="103" spans="2:9" ht="16.5" customHeight="1">
      <c r="B103" s="7"/>
      <c r="C103" s="50"/>
      <c r="D103" s="50"/>
      <c r="E103" s="8" t="s">
        <v>17</v>
      </c>
      <c r="F103" s="9" t="s">
        <v>18</v>
      </c>
      <c r="G103" s="51">
        <v>100</v>
      </c>
      <c r="H103" s="51"/>
      <c r="I103" s="51"/>
    </row>
    <row r="104" spans="2:9" ht="19.5" customHeight="1">
      <c r="B104" s="7"/>
      <c r="C104" s="50"/>
      <c r="D104" s="50"/>
      <c r="E104" s="8" t="s">
        <v>127</v>
      </c>
      <c r="F104" s="9" t="s">
        <v>128</v>
      </c>
      <c r="G104" s="51">
        <v>464286</v>
      </c>
      <c r="H104" s="51"/>
      <c r="I104" s="51"/>
    </row>
    <row r="105" spans="2:9" ht="30" customHeight="1">
      <c r="B105" s="7"/>
      <c r="C105" s="50"/>
      <c r="D105" s="50"/>
      <c r="E105" s="8" t="s">
        <v>145</v>
      </c>
      <c r="F105" s="9" t="s">
        <v>146</v>
      </c>
      <c r="G105" s="51">
        <v>135000</v>
      </c>
      <c r="H105" s="51"/>
      <c r="I105" s="51"/>
    </row>
    <row r="106" spans="2:9" ht="16.5" customHeight="1">
      <c r="B106" s="4"/>
      <c r="C106" s="48" t="s">
        <v>147</v>
      </c>
      <c r="D106" s="48"/>
      <c r="E106" s="5"/>
      <c r="F106" s="6" t="s">
        <v>148</v>
      </c>
      <c r="G106" s="49">
        <f>SUM(G107)</f>
        <v>5800</v>
      </c>
      <c r="H106" s="49"/>
      <c r="I106" s="49"/>
    </row>
    <row r="107" spans="2:9" ht="30" customHeight="1">
      <c r="B107" s="7"/>
      <c r="C107" s="50"/>
      <c r="D107" s="50"/>
      <c r="E107" s="8" t="s">
        <v>9</v>
      </c>
      <c r="F107" s="9" t="s">
        <v>10</v>
      </c>
      <c r="G107" s="51">
        <v>5800</v>
      </c>
      <c r="H107" s="51"/>
      <c r="I107" s="51"/>
    </row>
    <row r="108" spans="2:9" ht="16.5" customHeight="1">
      <c r="B108" s="4"/>
      <c r="C108" s="48" t="s">
        <v>149</v>
      </c>
      <c r="D108" s="48"/>
      <c r="E108" s="5"/>
      <c r="F108" s="6" t="s">
        <v>150</v>
      </c>
      <c r="G108" s="49">
        <f>SUM(G109)</f>
        <v>600000</v>
      </c>
      <c r="H108" s="49"/>
      <c r="I108" s="49"/>
    </row>
    <row r="109" spans="2:9" ht="16.5" customHeight="1">
      <c r="B109" s="7"/>
      <c r="C109" s="50"/>
      <c r="D109" s="50"/>
      <c r="E109" s="8" t="s">
        <v>64</v>
      </c>
      <c r="F109" s="9" t="s">
        <v>65</v>
      </c>
      <c r="G109" s="51">
        <v>600000</v>
      </c>
      <c r="H109" s="51"/>
      <c r="I109" s="51"/>
    </row>
    <row r="110" spans="2:9" ht="39" customHeight="1">
      <c r="B110" s="4"/>
      <c r="C110" s="48" t="s">
        <v>151</v>
      </c>
      <c r="D110" s="48"/>
      <c r="E110" s="5"/>
      <c r="F110" s="6" t="s">
        <v>152</v>
      </c>
      <c r="G110" s="49">
        <f>SUM(G111)</f>
        <v>118634</v>
      </c>
      <c r="H110" s="49"/>
      <c r="I110" s="49"/>
    </row>
    <row r="111" spans="2:9" ht="30" customHeight="1">
      <c r="B111" s="7"/>
      <c r="C111" s="50"/>
      <c r="D111" s="50"/>
      <c r="E111" s="8" t="s">
        <v>153</v>
      </c>
      <c r="F111" s="9" t="s">
        <v>154</v>
      </c>
      <c r="G111" s="51">
        <v>118634</v>
      </c>
      <c r="H111" s="51"/>
      <c r="I111" s="51"/>
    </row>
    <row r="112" spans="2:9" ht="16.5" customHeight="1">
      <c r="B112" s="2" t="s">
        <v>155</v>
      </c>
      <c r="C112" s="46"/>
      <c r="D112" s="46"/>
      <c r="E112" s="2"/>
      <c r="F112" s="3" t="s">
        <v>156</v>
      </c>
      <c r="G112" s="47">
        <f>SUM(G113,G115)</f>
        <v>800</v>
      </c>
      <c r="H112" s="47"/>
      <c r="I112" s="47"/>
    </row>
    <row r="113" spans="2:9" ht="16.5" customHeight="1">
      <c r="B113" s="4"/>
      <c r="C113" s="48" t="s">
        <v>157</v>
      </c>
      <c r="D113" s="48"/>
      <c r="E113" s="5"/>
      <c r="F113" s="6" t="s">
        <v>158</v>
      </c>
      <c r="G113" s="49">
        <f>SUM(G114)</f>
        <v>300</v>
      </c>
      <c r="H113" s="49"/>
      <c r="I113" s="49"/>
    </row>
    <row r="114" spans="2:9" ht="16.5" customHeight="1">
      <c r="B114" s="7"/>
      <c r="C114" s="50"/>
      <c r="D114" s="50"/>
      <c r="E114" s="8" t="s">
        <v>40</v>
      </c>
      <c r="F114" s="9" t="s">
        <v>41</v>
      </c>
      <c r="G114" s="51">
        <v>300</v>
      </c>
      <c r="H114" s="51"/>
      <c r="I114" s="51"/>
    </row>
    <row r="115" spans="2:9" ht="16.5" customHeight="1">
      <c r="B115" s="4"/>
      <c r="C115" s="48" t="s">
        <v>159</v>
      </c>
      <c r="D115" s="48"/>
      <c r="E115" s="5"/>
      <c r="F115" s="6" t="s">
        <v>8</v>
      </c>
      <c r="G115" s="49">
        <f>SUM(G116)</f>
        <v>500</v>
      </c>
      <c r="H115" s="49"/>
      <c r="I115" s="49"/>
    </row>
    <row r="116" spans="2:9" ht="30" customHeight="1">
      <c r="B116" s="7"/>
      <c r="C116" s="50"/>
      <c r="D116" s="50"/>
      <c r="E116" s="8" t="s">
        <v>52</v>
      </c>
      <c r="F116" s="9" t="s">
        <v>53</v>
      </c>
      <c r="G116" s="51">
        <v>500</v>
      </c>
      <c r="H116" s="51"/>
      <c r="I116" s="51"/>
    </row>
    <row r="117" spans="2:9" ht="16.5" customHeight="1">
      <c r="B117" s="2" t="s">
        <v>160</v>
      </c>
      <c r="C117" s="46"/>
      <c r="D117" s="46"/>
      <c r="E117" s="2"/>
      <c r="F117" s="3" t="s">
        <v>161</v>
      </c>
      <c r="G117" s="47">
        <f>SUM(G118,G120,G123,G126,G129,G132,G136)</f>
        <v>1542950</v>
      </c>
      <c r="H117" s="47"/>
      <c r="I117" s="47"/>
    </row>
    <row r="118" spans="2:9" ht="16.5" customHeight="1">
      <c r="B118" s="4"/>
      <c r="C118" s="48" t="s">
        <v>162</v>
      </c>
      <c r="D118" s="48"/>
      <c r="E118" s="5"/>
      <c r="F118" s="6" t="s">
        <v>163</v>
      </c>
      <c r="G118" s="49">
        <f>SUM(G119)</f>
        <v>25000</v>
      </c>
      <c r="H118" s="49"/>
      <c r="I118" s="49"/>
    </row>
    <row r="119" spans="2:9" ht="16.5" customHeight="1">
      <c r="B119" s="7"/>
      <c r="C119" s="50"/>
      <c r="D119" s="50"/>
      <c r="E119" s="8" t="s">
        <v>40</v>
      </c>
      <c r="F119" s="9" t="s">
        <v>41</v>
      </c>
      <c r="G119" s="51">
        <v>25000</v>
      </c>
      <c r="H119" s="51"/>
      <c r="I119" s="51"/>
    </row>
    <row r="120" spans="2:9" ht="46.5" customHeight="1">
      <c r="B120" s="4"/>
      <c r="C120" s="48" t="s">
        <v>164</v>
      </c>
      <c r="D120" s="48"/>
      <c r="E120" s="5"/>
      <c r="F120" s="6" t="s">
        <v>165</v>
      </c>
      <c r="G120" s="49">
        <f>SUM(G121:I122)</f>
        <v>141300</v>
      </c>
      <c r="H120" s="49"/>
      <c r="I120" s="49"/>
    </row>
    <row r="121" spans="2:9" ht="38.25" customHeight="1">
      <c r="B121" s="7"/>
      <c r="C121" s="50"/>
      <c r="D121" s="50"/>
      <c r="E121" s="8" t="s">
        <v>52</v>
      </c>
      <c r="F121" s="9" t="s">
        <v>53</v>
      </c>
      <c r="G121" s="51">
        <v>67000</v>
      </c>
      <c r="H121" s="51"/>
      <c r="I121" s="51"/>
    </row>
    <row r="122" spans="2:9" ht="32.25" customHeight="1">
      <c r="B122" s="7"/>
      <c r="C122" s="50"/>
      <c r="D122" s="50"/>
      <c r="E122" s="8" t="s">
        <v>127</v>
      </c>
      <c r="F122" s="9" t="s">
        <v>128</v>
      </c>
      <c r="G122" s="51">
        <v>74300</v>
      </c>
      <c r="H122" s="51"/>
      <c r="I122" s="51"/>
    </row>
    <row r="123" spans="2:9" ht="28.5" customHeight="1">
      <c r="B123" s="4"/>
      <c r="C123" s="48" t="s">
        <v>166</v>
      </c>
      <c r="D123" s="48"/>
      <c r="E123" s="5"/>
      <c r="F123" s="6" t="s">
        <v>167</v>
      </c>
      <c r="G123" s="49">
        <f>SUM(G124:I125)</f>
        <v>249900</v>
      </c>
      <c r="H123" s="49"/>
      <c r="I123" s="49"/>
    </row>
    <row r="124" spans="2:9" ht="16.5" customHeight="1">
      <c r="B124" s="7"/>
      <c r="C124" s="50"/>
      <c r="D124" s="50"/>
      <c r="E124" s="8" t="s">
        <v>40</v>
      </c>
      <c r="F124" s="9" t="s">
        <v>41</v>
      </c>
      <c r="G124" s="51">
        <v>1000</v>
      </c>
      <c r="H124" s="51"/>
      <c r="I124" s="51"/>
    </row>
    <row r="125" spans="2:9" ht="24.75" customHeight="1">
      <c r="B125" s="7"/>
      <c r="C125" s="50"/>
      <c r="D125" s="50"/>
      <c r="E125" s="8" t="s">
        <v>127</v>
      </c>
      <c r="F125" s="9" t="s">
        <v>128</v>
      </c>
      <c r="G125" s="51">
        <v>248900</v>
      </c>
      <c r="H125" s="51"/>
      <c r="I125" s="51"/>
    </row>
    <row r="126" spans="2:9" ht="16.5" customHeight="1">
      <c r="B126" s="4"/>
      <c r="C126" s="48" t="s">
        <v>168</v>
      </c>
      <c r="D126" s="48"/>
      <c r="E126" s="5"/>
      <c r="F126" s="6" t="s">
        <v>169</v>
      </c>
      <c r="G126" s="49">
        <f>SUM(G127:I128)</f>
        <v>466700</v>
      </c>
      <c r="H126" s="49"/>
      <c r="I126" s="49"/>
    </row>
    <row r="127" spans="2:9" ht="16.5" customHeight="1">
      <c r="B127" s="7"/>
      <c r="C127" s="50"/>
      <c r="D127" s="50"/>
      <c r="E127" s="8" t="s">
        <v>40</v>
      </c>
      <c r="F127" s="9" t="s">
        <v>41</v>
      </c>
      <c r="G127" s="51">
        <v>2000</v>
      </c>
      <c r="H127" s="51"/>
      <c r="I127" s="51"/>
    </row>
    <row r="128" spans="2:9" ht="26.25" customHeight="1">
      <c r="B128" s="7"/>
      <c r="C128" s="50"/>
      <c r="D128" s="50"/>
      <c r="E128" s="8" t="s">
        <v>127</v>
      </c>
      <c r="F128" s="9" t="s">
        <v>128</v>
      </c>
      <c r="G128" s="51">
        <v>464700</v>
      </c>
      <c r="H128" s="51"/>
      <c r="I128" s="51"/>
    </row>
    <row r="129" spans="2:9" ht="16.5" customHeight="1">
      <c r="B129" s="4"/>
      <c r="C129" s="48" t="s">
        <v>170</v>
      </c>
      <c r="D129" s="48"/>
      <c r="E129" s="5"/>
      <c r="F129" s="6" t="s">
        <v>171</v>
      </c>
      <c r="G129" s="49">
        <f>SUM(G130:I131)</f>
        <v>321800</v>
      </c>
      <c r="H129" s="49"/>
      <c r="I129" s="49"/>
    </row>
    <row r="130" spans="2:9" ht="16.5" customHeight="1">
      <c r="B130" s="7"/>
      <c r="C130" s="50"/>
      <c r="D130" s="50"/>
      <c r="E130" s="8" t="s">
        <v>17</v>
      </c>
      <c r="F130" s="9" t="s">
        <v>18</v>
      </c>
      <c r="G130" s="51">
        <v>6000</v>
      </c>
      <c r="H130" s="51"/>
      <c r="I130" s="51"/>
    </row>
    <row r="131" spans="2:9" ht="27" customHeight="1">
      <c r="B131" s="7"/>
      <c r="C131" s="50"/>
      <c r="D131" s="50"/>
      <c r="E131" s="8" t="s">
        <v>127</v>
      </c>
      <c r="F131" s="9" t="s">
        <v>128</v>
      </c>
      <c r="G131" s="51">
        <v>315800</v>
      </c>
      <c r="H131" s="51"/>
      <c r="I131" s="51"/>
    </row>
    <row r="132" spans="2:9" ht="16.5" customHeight="1">
      <c r="B132" s="4"/>
      <c r="C132" s="48" t="s">
        <v>172</v>
      </c>
      <c r="D132" s="48"/>
      <c r="E132" s="5"/>
      <c r="F132" s="6" t="s">
        <v>173</v>
      </c>
      <c r="G132" s="49">
        <f>SUM(G133:I135)</f>
        <v>108250</v>
      </c>
      <c r="H132" s="49"/>
      <c r="I132" s="49"/>
    </row>
    <row r="133" spans="2:9" ht="16.5" customHeight="1">
      <c r="B133" s="7"/>
      <c r="C133" s="50"/>
      <c r="D133" s="50"/>
      <c r="E133" s="8" t="s">
        <v>64</v>
      </c>
      <c r="F133" s="9" t="s">
        <v>65</v>
      </c>
      <c r="G133" s="51">
        <v>30000</v>
      </c>
      <c r="H133" s="51"/>
      <c r="I133" s="51"/>
    </row>
    <row r="134" spans="2:9" ht="37.5" customHeight="1">
      <c r="B134" s="7"/>
      <c r="C134" s="50"/>
      <c r="D134" s="50"/>
      <c r="E134" s="8" t="s">
        <v>52</v>
      </c>
      <c r="F134" s="9" t="s">
        <v>53</v>
      </c>
      <c r="G134" s="51">
        <v>78000</v>
      </c>
      <c r="H134" s="51"/>
      <c r="I134" s="51"/>
    </row>
    <row r="135" spans="2:9" ht="26.25" customHeight="1">
      <c r="B135" s="7"/>
      <c r="C135" s="50"/>
      <c r="D135" s="50"/>
      <c r="E135" s="8" t="s">
        <v>54</v>
      </c>
      <c r="F135" s="9" t="s">
        <v>55</v>
      </c>
      <c r="G135" s="51">
        <v>250</v>
      </c>
      <c r="H135" s="51"/>
      <c r="I135" s="51"/>
    </row>
    <row r="136" spans="2:9" ht="16.5" customHeight="1">
      <c r="B136" s="4"/>
      <c r="C136" s="48" t="s">
        <v>174</v>
      </c>
      <c r="D136" s="48"/>
      <c r="E136" s="5"/>
      <c r="F136" s="6" t="s">
        <v>175</v>
      </c>
      <c r="G136" s="49">
        <f>SUM(G137)</f>
        <v>230000</v>
      </c>
      <c r="H136" s="49"/>
      <c r="I136" s="49"/>
    </row>
    <row r="137" spans="2:9" ht="19.5" customHeight="1">
      <c r="B137" s="7"/>
      <c r="C137" s="50"/>
      <c r="D137" s="50"/>
      <c r="E137" s="8" t="s">
        <v>127</v>
      </c>
      <c r="F137" s="9" t="s">
        <v>128</v>
      </c>
      <c r="G137" s="51">
        <v>230000</v>
      </c>
      <c r="H137" s="51"/>
      <c r="I137" s="51"/>
    </row>
    <row r="138" spans="2:9" ht="16.5" customHeight="1">
      <c r="B138" s="2" t="s">
        <v>176</v>
      </c>
      <c r="C138" s="46"/>
      <c r="D138" s="46"/>
      <c r="E138" s="2"/>
      <c r="F138" s="3" t="s">
        <v>177</v>
      </c>
      <c r="G138" s="47">
        <v>450000</v>
      </c>
      <c r="H138" s="47"/>
      <c r="I138" s="47"/>
    </row>
    <row r="139" spans="2:9" ht="16.5" customHeight="1">
      <c r="B139" s="4"/>
      <c r="C139" s="48" t="s">
        <v>178</v>
      </c>
      <c r="D139" s="48"/>
      <c r="E139" s="5"/>
      <c r="F139" s="6" t="s">
        <v>179</v>
      </c>
      <c r="G139" s="49">
        <v>450000</v>
      </c>
      <c r="H139" s="49"/>
      <c r="I139" s="49"/>
    </row>
    <row r="140" spans="2:9" ht="19.5" customHeight="1">
      <c r="B140" s="7"/>
      <c r="C140" s="50"/>
      <c r="D140" s="50"/>
      <c r="E140" s="8" t="s">
        <v>127</v>
      </c>
      <c r="F140" s="9" t="s">
        <v>128</v>
      </c>
      <c r="G140" s="51">
        <v>450000</v>
      </c>
      <c r="H140" s="51"/>
      <c r="I140" s="51"/>
    </row>
    <row r="141" spans="2:9" ht="16.5" customHeight="1">
      <c r="B141" s="2" t="s">
        <v>180</v>
      </c>
      <c r="C141" s="46"/>
      <c r="D141" s="46"/>
      <c r="E141" s="2"/>
      <c r="F141" s="3" t="s">
        <v>181</v>
      </c>
      <c r="G141" s="47">
        <f>SUM(G142,G144,G150)</f>
        <v>19567200</v>
      </c>
      <c r="H141" s="47"/>
      <c r="I141" s="47"/>
    </row>
    <row r="142" spans="2:9" ht="16.5" customHeight="1">
      <c r="B142" s="4"/>
      <c r="C142" s="48" t="s">
        <v>182</v>
      </c>
      <c r="D142" s="48"/>
      <c r="E142" s="5"/>
      <c r="F142" s="6" t="s">
        <v>183</v>
      </c>
      <c r="G142" s="49">
        <f>SUM(G143)</f>
        <v>11801000</v>
      </c>
      <c r="H142" s="49"/>
      <c r="I142" s="49"/>
    </row>
    <row r="143" spans="2:9" ht="49.5" customHeight="1">
      <c r="B143" s="7"/>
      <c r="C143" s="50"/>
      <c r="D143" s="50"/>
      <c r="E143" s="8" t="s">
        <v>184</v>
      </c>
      <c r="F143" s="9" t="s">
        <v>185</v>
      </c>
      <c r="G143" s="51">
        <v>11801000</v>
      </c>
      <c r="H143" s="51"/>
      <c r="I143" s="51"/>
    </row>
    <row r="144" spans="2:9" ht="30" customHeight="1">
      <c r="B144" s="4"/>
      <c r="C144" s="48" t="s">
        <v>186</v>
      </c>
      <c r="D144" s="48"/>
      <c r="E144" s="5"/>
      <c r="F144" s="6" t="s">
        <v>187</v>
      </c>
      <c r="G144" s="49">
        <f>SUM(G145:I149)</f>
        <v>7677200</v>
      </c>
      <c r="H144" s="49"/>
      <c r="I144" s="49"/>
    </row>
    <row r="145" spans="2:9" ht="16.5" customHeight="1">
      <c r="B145" s="7"/>
      <c r="C145" s="50"/>
      <c r="D145" s="50"/>
      <c r="E145" s="8" t="s">
        <v>31</v>
      </c>
      <c r="F145" s="9" t="s">
        <v>32</v>
      </c>
      <c r="G145" s="51">
        <v>200</v>
      </c>
      <c r="H145" s="51"/>
      <c r="I145" s="51"/>
    </row>
    <row r="146" spans="2:9" ht="16.5" customHeight="1">
      <c r="B146" s="7"/>
      <c r="C146" s="50"/>
      <c r="D146" s="50"/>
      <c r="E146" s="8" t="s">
        <v>17</v>
      </c>
      <c r="F146" s="9" t="s">
        <v>18</v>
      </c>
      <c r="G146" s="51">
        <v>8000</v>
      </c>
      <c r="H146" s="51"/>
      <c r="I146" s="51"/>
    </row>
    <row r="147" spans="2:9" ht="16.5" customHeight="1">
      <c r="B147" s="7"/>
      <c r="C147" s="50"/>
      <c r="D147" s="50"/>
      <c r="E147" s="8" t="s">
        <v>40</v>
      </c>
      <c r="F147" s="9" t="s">
        <v>41</v>
      </c>
      <c r="G147" s="51">
        <v>40000</v>
      </c>
      <c r="H147" s="51"/>
      <c r="I147" s="51"/>
    </row>
    <row r="148" spans="2:9" ht="38.25" customHeight="1">
      <c r="B148" s="7"/>
      <c r="C148" s="50"/>
      <c r="D148" s="50"/>
      <c r="E148" s="8" t="s">
        <v>52</v>
      </c>
      <c r="F148" s="9" t="s">
        <v>53</v>
      </c>
      <c r="G148" s="51">
        <v>7619000</v>
      </c>
      <c r="H148" s="51"/>
      <c r="I148" s="51"/>
    </row>
    <row r="149" spans="2:9" ht="27.75" customHeight="1">
      <c r="B149" s="7"/>
      <c r="C149" s="50"/>
      <c r="D149" s="50"/>
      <c r="E149" s="8" t="s">
        <v>54</v>
      </c>
      <c r="F149" s="9" t="s">
        <v>55</v>
      </c>
      <c r="G149" s="51">
        <v>10000</v>
      </c>
      <c r="H149" s="51"/>
      <c r="I149" s="51"/>
    </row>
    <row r="150" spans="2:9" ht="16.5" customHeight="1">
      <c r="B150" s="4"/>
      <c r="C150" s="48" t="s">
        <v>188</v>
      </c>
      <c r="D150" s="48"/>
      <c r="E150" s="5"/>
      <c r="F150" s="6" t="s">
        <v>189</v>
      </c>
      <c r="G150" s="49">
        <f>SUM(G151:I152)</f>
        <v>89000</v>
      </c>
      <c r="H150" s="49"/>
      <c r="I150" s="49"/>
    </row>
    <row r="151" spans="2:9" ht="16.5" customHeight="1">
      <c r="B151" s="7"/>
      <c r="C151" s="50"/>
      <c r="D151" s="50"/>
      <c r="E151" s="8" t="s">
        <v>31</v>
      </c>
      <c r="F151" s="9" t="s">
        <v>32</v>
      </c>
      <c r="G151" s="51">
        <v>51000</v>
      </c>
      <c r="H151" s="51"/>
      <c r="I151" s="51"/>
    </row>
    <row r="152" spans="2:9" ht="16.5" customHeight="1">
      <c r="B152" s="7"/>
      <c r="C152" s="50"/>
      <c r="D152" s="50"/>
      <c r="E152" s="8" t="s">
        <v>64</v>
      </c>
      <c r="F152" s="9" t="s">
        <v>65</v>
      </c>
      <c r="G152" s="51">
        <v>38000</v>
      </c>
      <c r="H152" s="51"/>
      <c r="I152" s="51"/>
    </row>
    <row r="153" spans="2:9" ht="16.5" customHeight="1">
      <c r="B153" s="2" t="s">
        <v>190</v>
      </c>
      <c r="C153" s="46"/>
      <c r="D153" s="46"/>
      <c r="E153" s="2"/>
      <c r="F153" s="3" t="s">
        <v>191</v>
      </c>
      <c r="G153" s="47">
        <f>SUM(G154,G156,G163,G165)</f>
        <v>1908598</v>
      </c>
      <c r="H153" s="47"/>
      <c r="I153" s="47"/>
    </row>
    <row r="154" spans="2:9" ht="16.5" customHeight="1">
      <c r="B154" s="4"/>
      <c r="C154" s="48" t="s">
        <v>192</v>
      </c>
      <c r="D154" s="48"/>
      <c r="E154" s="5"/>
      <c r="F154" s="6" t="s">
        <v>193</v>
      </c>
      <c r="G154" s="49">
        <f>SUM(G155)</f>
        <v>20000</v>
      </c>
      <c r="H154" s="49"/>
      <c r="I154" s="49"/>
    </row>
    <row r="155" spans="2:9" ht="16.5" customHeight="1">
      <c r="B155" s="7"/>
      <c r="C155" s="50"/>
      <c r="D155" s="50"/>
      <c r="E155" s="8" t="s">
        <v>40</v>
      </c>
      <c r="F155" s="9" t="s">
        <v>41</v>
      </c>
      <c r="G155" s="51">
        <v>20000</v>
      </c>
      <c r="H155" s="51"/>
      <c r="I155" s="51"/>
    </row>
    <row r="156" spans="2:9" ht="16.5" customHeight="1">
      <c r="B156" s="4"/>
      <c r="C156" s="48" t="s">
        <v>194</v>
      </c>
      <c r="D156" s="48"/>
      <c r="E156" s="5"/>
      <c r="F156" s="6" t="s">
        <v>195</v>
      </c>
      <c r="G156" s="49">
        <f>SUM(G157:I162)</f>
        <v>1538100</v>
      </c>
      <c r="H156" s="49"/>
      <c r="I156" s="49"/>
    </row>
    <row r="157" spans="2:9" ht="19.5" customHeight="1">
      <c r="B157" s="7"/>
      <c r="C157" s="50"/>
      <c r="D157" s="50"/>
      <c r="E157" s="8" t="s">
        <v>15</v>
      </c>
      <c r="F157" s="9" t="s">
        <v>16</v>
      </c>
      <c r="G157" s="51">
        <v>1510000</v>
      </c>
      <c r="H157" s="51"/>
      <c r="I157" s="51"/>
    </row>
    <row r="158" spans="2:9" ht="19.5" customHeight="1">
      <c r="B158" s="7"/>
      <c r="C158" s="50"/>
      <c r="D158" s="50"/>
      <c r="E158" s="8" t="s">
        <v>196</v>
      </c>
      <c r="F158" s="9" t="s">
        <v>197</v>
      </c>
      <c r="G158" s="51">
        <v>100</v>
      </c>
      <c r="H158" s="51"/>
      <c r="I158" s="51"/>
    </row>
    <row r="159" spans="2:9" ht="16.5" customHeight="1">
      <c r="B159" s="7"/>
      <c r="C159" s="50"/>
      <c r="D159" s="50"/>
      <c r="E159" s="8" t="s">
        <v>31</v>
      </c>
      <c r="F159" s="9" t="s">
        <v>32</v>
      </c>
      <c r="G159" s="51">
        <v>20000</v>
      </c>
      <c r="H159" s="51"/>
      <c r="I159" s="51"/>
    </row>
    <row r="160" spans="2:9" ht="16.5" customHeight="1">
      <c r="B160" s="7"/>
      <c r="C160" s="50"/>
      <c r="D160" s="50"/>
      <c r="E160" s="8" t="s">
        <v>64</v>
      </c>
      <c r="F160" s="9" t="s">
        <v>65</v>
      </c>
      <c r="G160" s="51">
        <v>1000</v>
      </c>
      <c r="H160" s="51"/>
      <c r="I160" s="51"/>
    </row>
    <row r="161" spans="2:9" ht="16.5" customHeight="1">
      <c r="B161" s="7"/>
      <c r="C161" s="50"/>
      <c r="D161" s="50"/>
      <c r="E161" s="8" t="s">
        <v>82</v>
      </c>
      <c r="F161" s="9" t="s">
        <v>83</v>
      </c>
      <c r="G161" s="51">
        <v>2000</v>
      </c>
      <c r="H161" s="51"/>
      <c r="I161" s="51"/>
    </row>
    <row r="162" spans="2:9" ht="16.5" customHeight="1">
      <c r="B162" s="7"/>
      <c r="C162" s="50"/>
      <c r="D162" s="50"/>
      <c r="E162" s="8" t="s">
        <v>17</v>
      </c>
      <c r="F162" s="9" t="s">
        <v>18</v>
      </c>
      <c r="G162" s="51">
        <v>5000</v>
      </c>
      <c r="H162" s="51"/>
      <c r="I162" s="51"/>
    </row>
    <row r="163" spans="2:9" ht="19.5" customHeight="1">
      <c r="B163" s="4"/>
      <c r="C163" s="48" t="s">
        <v>198</v>
      </c>
      <c r="D163" s="48"/>
      <c r="E163" s="5"/>
      <c r="F163" s="6" t="s">
        <v>199</v>
      </c>
      <c r="G163" s="49">
        <f>SUM(G164)</f>
        <v>80000</v>
      </c>
      <c r="H163" s="49"/>
      <c r="I163" s="49"/>
    </row>
    <row r="164" spans="2:9" ht="16.5" customHeight="1">
      <c r="B164" s="7"/>
      <c r="C164" s="50"/>
      <c r="D164" s="50"/>
      <c r="E164" s="8" t="s">
        <v>31</v>
      </c>
      <c r="F164" s="9" t="s">
        <v>32</v>
      </c>
      <c r="G164" s="51">
        <v>80000</v>
      </c>
      <c r="H164" s="51"/>
      <c r="I164" s="51"/>
    </row>
    <row r="165" spans="2:9" ht="16.5" customHeight="1">
      <c r="B165" s="4"/>
      <c r="C165" s="48" t="s">
        <v>200</v>
      </c>
      <c r="D165" s="48"/>
      <c r="E165" s="5"/>
      <c r="F165" s="6" t="s">
        <v>8</v>
      </c>
      <c r="G165" s="49">
        <f>SUM(G166:I169)</f>
        <v>270498</v>
      </c>
      <c r="H165" s="49"/>
      <c r="I165" s="49"/>
    </row>
    <row r="166" spans="2:9" ht="16.5" customHeight="1">
      <c r="B166" s="7"/>
      <c r="C166" s="50"/>
      <c r="D166" s="50"/>
      <c r="E166" s="8" t="s">
        <v>31</v>
      </c>
      <c r="F166" s="9" t="s">
        <v>32</v>
      </c>
      <c r="G166" s="51">
        <v>100</v>
      </c>
      <c r="H166" s="51"/>
      <c r="I166" s="51"/>
    </row>
    <row r="167" spans="2:9" ht="16.5" customHeight="1">
      <c r="B167" s="7"/>
      <c r="C167" s="50"/>
      <c r="D167" s="50"/>
      <c r="E167" s="8" t="s">
        <v>17</v>
      </c>
      <c r="F167" s="9" t="s">
        <v>18</v>
      </c>
      <c r="G167" s="51">
        <v>100</v>
      </c>
      <c r="H167" s="51"/>
      <c r="I167" s="51"/>
    </row>
    <row r="168" spans="2:9" ht="16.5" customHeight="1">
      <c r="B168" s="7"/>
      <c r="C168" s="50"/>
      <c r="D168" s="50"/>
      <c r="E168" s="8" t="s">
        <v>40</v>
      </c>
      <c r="F168" s="9" t="s">
        <v>41</v>
      </c>
      <c r="G168" s="51">
        <v>30000</v>
      </c>
      <c r="H168" s="51"/>
      <c r="I168" s="51"/>
    </row>
    <row r="169" spans="2:9" ht="39" customHeight="1">
      <c r="B169" s="7"/>
      <c r="C169" s="50"/>
      <c r="D169" s="50"/>
      <c r="E169" s="8" t="s">
        <v>201</v>
      </c>
      <c r="F169" s="9" t="s">
        <v>202</v>
      </c>
      <c r="G169" s="51">
        <v>240298</v>
      </c>
      <c r="H169" s="51"/>
      <c r="I169" s="51"/>
    </row>
    <row r="170" spans="2:9" ht="16.5" customHeight="1">
      <c r="B170" s="2" t="s">
        <v>203</v>
      </c>
      <c r="C170" s="46"/>
      <c r="D170" s="46"/>
      <c r="E170" s="2"/>
      <c r="F170" s="3" t="s">
        <v>204</v>
      </c>
      <c r="G170" s="47">
        <f>SUM(G171)</f>
        <v>2000</v>
      </c>
      <c r="H170" s="47"/>
      <c r="I170" s="47"/>
    </row>
    <row r="171" spans="2:9" ht="16.5" customHeight="1">
      <c r="B171" s="4"/>
      <c r="C171" s="48" t="s">
        <v>205</v>
      </c>
      <c r="D171" s="48"/>
      <c r="E171" s="5"/>
      <c r="F171" s="6" t="s">
        <v>206</v>
      </c>
      <c r="G171" s="49">
        <f>SUM(G172)</f>
        <v>2000</v>
      </c>
      <c r="H171" s="49"/>
      <c r="I171" s="49"/>
    </row>
    <row r="172" spans="2:9" ht="16.5" customHeight="1">
      <c r="B172" s="7"/>
      <c r="C172" s="50"/>
      <c r="D172" s="50"/>
      <c r="E172" s="8" t="s">
        <v>40</v>
      </c>
      <c r="F172" s="9" t="s">
        <v>41</v>
      </c>
      <c r="G172" s="51">
        <v>2000</v>
      </c>
      <c r="H172" s="51"/>
      <c r="I172" s="51"/>
    </row>
    <row r="173" spans="2:9" ht="16.5" customHeight="1">
      <c r="B173" s="42" t="s">
        <v>207</v>
      </c>
      <c r="C173" s="42"/>
      <c r="D173" s="42"/>
      <c r="E173" s="42"/>
      <c r="F173" s="42"/>
      <c r="G173" s="43">
        <f>SUM(G170,G153,G141,G138,G117,G112,G92,G82,G49,G43,G40,G27,G24,G12,G5,G2)</f>
        <v>67159769</v>
      </c>
      <c r="H173" s="43"/>
      <c r="I173" s="43"/>
    </row>
    <row r="174" spans="2:9" ht="5.25" customHeight="1">
      <c r="B174" s="44"/>
      <c r="C174" s="44"/>
      <c r="D174" s="45"/>
      <c r="E174" s="45"/>
      <c r="F174" s="45"/>
      <c r="G174" s="45"/>
      <c r="H174" s="45"/>
      <c r="I174" s="45"/>
    </row>
  </sheetData>
  <sheetProtection/>
  <mergeCells count="348">
    <mergeCell ref="C1:D1"/>
    <mergeCell ref="G1:I1"/>
    <mergeCell ref="C2:D2"/>
    <mergeCell ref="G2:I2"/>
    <mergeCell ref="C3:D3"/>
    <mergeCell ref="G3:I3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C9:D9"/>
    <mergeCell ref="G9:I9"/>
    <mergeCell ref="C10:D10"/>
    <mergeCell ref="G10:I10"/>
    <mergeCell ref="C11:D11"/>
    <mergeCell ref="G11:I11"/>
    <mergeCell ref="C12:D12"/>
    <mergeCell ref="G12:I12"/>
    <mergeCell ref="C13:D13"/>
    <mergeCell ref="G13:I13"/>
    <mergeCell ref="C14:D14"/>
    <mergeCell ref="G14:I14"/>
    <mergeCell ref="C15:D15"/>
    <mergeCell ref="G15:I15"/>
    <mergeCell ref="C16:D16"/>
    <mergeCell ref="G16:I16"/>
    <mergeCell ref="C17:D17"/>
    <mergeCell ref="G17:I17"/>
    <mergeCell ref="C18:D18"/>
    <mergeCell ref="G18:I18"/>
    <mergeCell ref="C19:D19"/>
    <mergeCell ref="G19:I19"/>
    <mergeCell ref="C20:D20"/>
    <mergeCell ref="G20:I20"/>
    <mergeCell ref="C21:D21"/>
    <mergeCell ref="G21:I21"/>
    <mergeCell ref="C22:D22"/>
    <mergeCell ref="G22:I22"/>
    <mergeCell ref="C23:D23"/>
    <mergeCell ref="G23:I23"/>
    <mergeCell ref="C24:D24"/>
    <mergeCell ref="G24:I24"/>
    <mergeCell ref="C25:D25"/>
    <mergeCell ref="G25:I25"/>
    <mergeCell ref="C26:D26"/>
    <mergeCell ref="G26:I26"/>
    <mergeCell ref="C27:D27"/>
    <mergeCell ref="G27:I27"/>
    <mergeCell ref="C28:D28"/>
    <mergeCell ref="G28:I28"/>
    <mergeCell ref="C29:D29"/>
    <mergeCell ref="G29:I29"/>
    <mergeCell ref="C33:D33"/>
    <mergeCell ref="G33:I33"/>
    <mergeCell ref="C34:D34"/>
    <mergeCell ref="G34:I34"/>
    <mergeCell ref="C30:D30"/>
    <mergeCell ref="G30:I30"/>
    <mergeCell ref="C31:D31"/>
    <mergeCell ref="G31:I31"/>
    <mergeCell ref="C32:D32"/>
    <mergeCell ref="G32:I32"/>
    <mergeCell ref="C35:D35"/>
    <mergeCell ref="G35:I35"/>
    <mergeCell ref="C36:D36"/>
    <mergeCell ref="G36:I36"/>
    <mergeCell ref="C37:D37"/>
    <mergeCell ref="G37:I37"/>
    <mergeCell ref="C38:D38"/>
    <mergeCell ref="G38:I38"/>
    <mergeCell ref="C39:D39"/>
    <mergeCell ref="G39:I39"/>
    <mergeCell ref="C40:D40"/>
    <mergeCell ref="G40:I40"/>
    <mergeCell ref="C41:D41"/>
    <mergeCell ref="G41:I41"/>
    <mergeCell ref="C42:D42"/>
    <mergeCell ref="G42:I42"/>
    <mergeCell ref="C43:D43"/>
    <mergeCell ref="G43:I43"/>
    <mergeCell ref="C44:D44"/>
    <mergeCell ref="G44:I44"/>
    <mergeCell ref="C45:D45"/>
    <mergeCell ref="G45:I45"/>
    <mergeCell ref="C46:D46"/>
    <mergeCell ref="G46:I46"/>
    <mergeCell ref="C47:D47"/>
    <mergeCell ref="G47:I47"/>
    <mergeCell ref="C48:D48"/>
    <mergeCell ref="G48:I48"/>
    <mergeCell ref="C49:D49"/>
    <mergeCell ref="G49:I49"/>
    <mergeCell ref="C50:D50"/>
    <mergeCell ref="G50:I50"/>
    <mergeCell ref="C51:D51"/>
    <mergeCell ref="G51:I51"/>
    <mergeCell ref="C52:D52"/>
    <mergeCell ref="G52:I52"/>
    <mergeCell ref="C53:D53"/>
    <mergeCell ref="G53:I53"/>
    <mergeCell ref="C54:D54"/>
    <mergeCell ref="G54:I54"/>
    <mergeCell ref="C55:D55"/>
    <mergeCell ref="G55:I55"/>
    <mergeCell ref="C56:D56"/>
    <mergeCell ref="G56:I56"/>
    <mergeCell ref="C57:D57"/>
    <mergeCell ref="G57:I57"/>
    <mergeCell ref="C58:D58"/>
    <mergeCell ref="G58:I58"/>
    <mergeCell ref="C59:D59"/>
    <mergeCell ref="G59:I59"/>
    <mergeCell ref="C60:D60"/>
    <mergeCell ref="G60:I60"/>
    <mergeCell ref="C61:D61"/>
    <mergeCell ref="G61:I61"/>
    <mergeCell ref="C62:D62"/>
    <mergeCell ref="G62:I62"/>
    <mergeCell ref="C63:D63"/>
    <mergeCell ref="G63:I63"/>
    <mergeCell ref="C64:D64"/>
    <mergeCell ref="G64:I64"/>
    <mergeCell ref="C65:D65"/>
    <mergeCell ref="G65:I65"/>
    <mergeCell ref="C66:D66"/>
    <mergeCell ref="G66:I66"/>
    <mergeCell ref="C67:D67"/>
    <mergeCell ref="G67:I67"/>
    <mergeCell ref="C68:D68"/>
    <mergeCell ref="G68:I68"/>
    <mergeCell ref="C69:D69"/>
    <mergeCell ref="G69:I69"/>
    <mergeCell ref="C70:D70"/>
    <mergeCell ref="G70:I70"/>
    <mergeCell ref="C74:D74"/>
    <mergeCell ref="G74:I74"/>
    <mergeCell ref="C71:D71"/>
    <mergeCell ref="G71:I71"/>
    <mergeCell ref="C72:D72"/>
    <mergeCell ref="G72:I72"/>
    <mergeCell ref="C73:D73"/>
    <mergeCell ref="G73:I73"/>
    <mergeCell ref="C75:D75"/>
    <mergeCell ref="G75:I75"/>
    <mergeCell ref="C76:D76"/>
    <mergeCell ref="G76:I76"/>
    <mergeCell ref="C77:D77"/>
    <mergeCell ref="G77:I77"/>
    <mergeCell ref="C78:D78"/>
    <mergeCell ref="G78:I78"/>
    <mergeCell ref="C79:D79"/>
    <mergeCell ref="G79:I79"/>
    <mergeCell ref="C80:D80"/>
    <mergeCell ref="G80:I80"/>
    <mergeCell ref="C81:D81"/>
    <mergeCell ref="G81:I81"/>
    <mergeCell ref="C82:D82"/>
    <mergeCell ref="G82:I82"/>
    <mergeCell ref="C83:D83"/>
    <mergeCell ref="G83:I83"/>
    <mergeCell ref="C84:D84"/>
    <mergeCell ref="G84:I84"/>
    <mergeCell ref="C85:D85"/>
    <mergeCell ref="G85:I85"/>
    <mergeCell ref="C86:D86"/>
    <mergeCell ref="G86:I86"/>
    <mergeCell ref="C87:D87"/>
    <mergeCell ref="G87:I87"/>
    <mergeCell ref="C88:D88"/>
    <mergeCell ref="G88:I88"/>
    <mergeCell ref="C89:D89"/>
    <mergeCell ref="G89:I89"/>
    <mergeCell ref="C90:D90"/>
    <mergeCell ref="G90:I90"/>
    <mergeCell ref="C91:D91"/>
    <mergeCell ref="G91:I91"/>
    <mergeCell ref="C92:D92"/>
    <mergeCell ref="G92:I92"/>
    <mergeCell ref="C93:D93"/>
    <mergeCell ref="G93:I93"/>
    <mergeCell ref="C94:D94"/>
    <mergeCell ref="G94:I94"/>
    <mergeCell ref="C95:D95"/>
    <mergeCell ref="G95:I95"/>
    <mergeCell ref="C96:D96"/>
    <mergeCell ref="G96:I96"/>
    <mergeCell ref="C97:D97"/>
    <mergeCell ref="G97:I97"/>
    <mergeCell ref="C98:D98"/>
    <mergeCell ref="G98:I98"/>
    <mergeCell ref="C99:D99"/>
    <mergeCell ref="G99:I99"/>
    <mergeCell ref="C100:D100"/>
    <mergeCell ref="G100:I100"/>
    <mergeCell ref="C101:D101"/>
    <mergeCell ref="G101:I101"/>
    <mergeCell ref="C102:D102"/>
    <mergeCell ref="G102:I102"/>
    <mergeCell ref="C103:D103"/>
    <mergeCell ref="G103:I103"/>
    <mergeCell ref="C104:D104"/>
    <mergeCell ref="G104:I104"/>
    <mergeCell ref="C105:D105"/>
    <mergeCell ref="G105:I105"/>
    <mergeCell ref="C106:D106"/>
    <mergeCell ref="G106:I106"/>
    <mergeCell ref="C107:D107"/>
    <mergeCell ref="G107:I107"/>
    <mergeCell ref="C111:D111"/>
    <mergeCell ref="G111:I111"/>
    <mergeCell ref="C112:D112"/>
    <mergeCell ref="G112:I112"/>
    <mergeCell ref="C108:D108"/>
    <mergeCell ref="G108:I108"/>
    <mergeCell ref="C109:D109"/>
    <mergeCell ref="G109:I109"/>
    <mergeCell ref="C110:D110"/>
    <mergeCell ref="G110:I110"/>
    <mergeCell ref="C113:D113"/>
    <mergeCell ref="G113:I113"/>
    <mergeCell ref="C114:D114"/>
    <mergeCell ref="G114:I114"/>
    <mergeCell ref="C115:D115"/>
    <mergeCell ref="G115:I115"/>
    <mergeCell ref="C116:D116"/>
    <mergeCell ref="G116:I116"/>
    <mergeCell ref="C117:D117"/>
    <mergeCell ref="G117:I117"/>
    <mergeCell ref="C118:D118"/>
    <mergeCell ref="G118:I118"/>
    <mergeCell ref="C119:D119"/>
    <mergeCell ref="G119:I119"/>
    <mergeCell ref="C120:D120"/>
    <mergeCell ref="G120:I120"/>
    <mergeCell ref="C121:D121"/>
    <mergeCell ref="G121:I121"/>
    <mergeCell ref="C122:D122"/>
    <mergeCell ref="G122:I122"/>
    <mergeCell ref="C123:D123"/>
    <mergeCell ref="G123:I123"/>
    <mergeCell ref="C124:D124"/>
    <mergeCell ref="G124:I124"/>
    <mergeCell ref="C125:D125"/>
    <mergeCell ref="G125:I125"/>
    <mergeCell ref="C126:D126"/>
    <mergeCell ref="G126:I126"/>
    <mergeCell ref="C127:D127"/>
    <mergeCell ref="G127:I127"/>
    <mergeCell ref="C128:D128"/>
    <mergeCell ref="G128:I128"/>
    <mergeCell ref="C129:D129"/>
    <mergeCell ref="G129:I129"/>
    <mergeCell ref="C130:D130"/>
    <mergeCell ref="G130:I130"/>
    <mergeCell ref="C131:D131"/>
    <mergeCell ref="G131:I131"/>
    <mergeCell ref="C132:D132"/>
    <mergeCell ref="G132:I132"/>
    <mergeCell ref="C133:D133"/>
    <mergeCell ref="G133:I133"/>
    <mergeCell ref="C134:D134"/>
    <mergeCell ref="G134:I134"/>
    <mergeCell ref="C135:D135"/>
    <mergeCell ref="G135:I135"/>
    <mergeCell ref="C136:D136"/>
    <mergeCell ref="G136:I136"/>
    <mergeCell ref="C137:D137"/>
    <mergeCell ref="G137:I137"/>
    <mergeCell ref="C138:D138"/>
    <mergeCell ref="G138:I138"/>
    <mergeCell ref="C139:D139"/>
    <mergeCell ref="G139:I139"/>
    <mergeCell ref="C140:D140"/>
    <mergeCell ref="G140:I140"/>
    <mergeCell ref="C141:D141"/>
    <mergeCell ref="G141:I141"/>
    <mergeCell ref="C142:D142"/>
    <mergeCell ref="G142:I142"/>
    <mergeCell ref="C143:D143"/>
    <mergeCell ref="G143:I143"/>
    <mergeCell ref="C144:D144"/>
    <mergeCell ref="G144:I144"/>
    <mergeCell ref="C145:D145"/>
    <mergeCell ref="G145:I145"/>
    <mergeCell ref="C146:D146"/>
    <mergeCell ref="G146:I146"/>
    <mergeCell ref="C147:D147"/>
    <mergeCell ref="G147:I147"/>
    <mergeCell ref="C148:D148"/>
    <mergeCell ref="G148:I148"/>
    <mergeCell ref="C149:D149"/>
    <mergeCell ref="G149:I149"/>
    <mergeCell ref="C150:D150"/>
    <mergeCell ref="G150:I150"/>
    <mergeCell ref="C151:D151"/>
    <mergeCell ref="G151:I151"/>
    <mergeCell ref="C152:D152"/>
    <mergeCell ref="G152:I152"/>
    <mergeCell ref="C153:D153"/>
    <mergeCell ref="G153:I153"/>
    <mergeCell ref="C154:D154"/>
    <mergeCell ref="G154:I154"/>
    <mergeCell ref="C155:D155"/>
    <mergeCell ref="G155:I155"/>
    <mergeCell ref="C156:D156"/>
    <mergeCell ref="G156:I156"/>
    <mergeCell ref="C157:D157"/>
    <mergeCell ref="G157:I157"/>
    <mergeCell ref="C158:D158"/>
    <mergeCell ref="G158:I158"/>
    <mergeCell ref="C159:D159"/>
    <mergeCell ref="G159:I159"/>
    <mergeCell ref="C160:D160"/>
    <mergeCell ref="G160:I160"/>
    <mergeCell ref="C161:D161"/>
    <mergeCell ref="G161:I161"/>
    <mergeCell ref="C162:D162"/>
    <mergeCell ref="G162:I162"/>
    <mergeCell ref="C163:D163"/>
    <mergeCell ref="G163:I163"/>
    <mergeCell ref="C164:D164"/>
    <mergeCell ref="G164:I164"/>
    <mergeCell ref="C165:D165"/>
    <mergeCell ref="G165:I165"/>
    <mergeCell ref="C166:D166"/>
    <mergeCell ref="G166:I166"/>
    <mergeCell ref="C167:D167"/>
    <mergeCell ref="G167:I167"/>
    <mergeCell ref="C168:D168"/>
    <mergeCell ref="G168:I168"/>
    <mergeCell ref="C169:D169"/>
    <mergeCell ref="G169:I169"/>
    <mergeCell ref="B173:F173"/>
    <mergeCell ref="G173:I173"/>
    <mergeCell ref="B174:C174"/>
    <mergeCell ref="D174:I174"/>
    <mergeCell ref="C170:D170"/>
    <mergeCell ref="G170:I170"/>
    <mergeCell ref="C171:D171"/>
    <mergeCell ref="G171:I171"/>
    <mergeCell ref="C172:D172"/>
    <mergeCell ref="G172:I17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D24" sqref="D24"/>
    </sheetView>
  </sheetViews>
  <sheetFormatPr defaultColWidth="9.33203125" defaultRowHeight="12.75"/>
  <cols>
    <col min="1" max="1" width="7.66015625" style="0" customWidth="1"/>
    <col min="2" max="2" width="11.5" style="0" customWidth="1"/>
    <col min="3" max="3" width="1.171875" style="0" customWidth="1"/>
    <col min="4" max="4" width="9.33203125" style="0" customWidth="1"/>
    <col min="5" max="5" width="58.33203125" style="0" customWidth="1"/>
    <col min="6" max="6" width="3.66015625" style="0" customWidth="1"/>
    <col min="7" max="7" width="13.5" style="0" customWidth="1"/>
    <col min="8" max="8" width="3.66015625" style="0" customWidth="1"/>
  </cols>
  <sheetData>
    <row r="1" spans="5:8" ht="47.25" customHeight="1">
      <c r="E1" s="53" t="s">
        <v>209</v>
      </c>
      <c r="F1" s="53"/>
      <c r="G1" s="53"/>
      <c r="H1" s="53"/>
    </row>
    <row r="3" spans="1:8" ht="27.75" customHeight="1">
      <c r="A3" s="54" t="s">
        <v>210</v>
      </c>
      <c r="B3" s="54"/>
      <c r="C3" s="54"/>
      <c r="D3" s="54"/>
      <c r="E3" s="54"/>
      <c r="F3" s="54"/>
      <c r="G3" s="54"/>
      <c r="H3" s="54"/>
    </row>
    <row r="6" spans="1:8" ht="16.5" customHeight="1">
      <c r="A6" s="10" t="s">
        <v>0</v>
      </c>
      <c r="B6" s="57" t="s">
        <v>1</v>
      </c>
      <c r="C6" s="57"/>
      <c r="D6" s="11" t="s">
        <v>208</v>
      </c>
      <c r="E6" s="11" t="s">
        <v>3</v>
      </c>
      <c r="F6" s="57" t="s">
        <v>4</v>
      </c>
      <c r="G6" s="57"/>
      <c r="H6" s="58"/>
    </row>
    <row r="7" spans="1:8" ht="21" customHeight="1">
      <c r="A7" s="12" t="s">
        <v>133</v>
      </c>
      <c r="B7" s="46"/>
      <c r="C7" s="46"/>
      <c r="D7" s="2"/>
      <c r="E7" s="3" t="s">
        <v>134</v>
      </c>
      <c r="F7" s="47">
        <f>SUM(F8,F11,F15,F17)</f>
        <v>903900</v>
      </c>
      <c r="G7" s="47"/>
      <c r="H7" s="55"/>
    </row>
    <row r="8" spans="1:8" ht="22.5" customHeight="1">
      <c r="A8" s="13"/>
      <c r="B8" s="48" t="s">
        <v>135</v>
      </c>
      <c r="C8" s="48"/>
      <c r="D8" s="5"/>
      <c r="E8" s="6" t="s">
        <v>136</v>
      </c>
      <c r="F8" s="49">
        <f>SUM(F9:H10)</f>
        <v>10900</v>
      </c>
      <c r="G8" s="49"/>
      <c r="H8" s="56"/>
    </row>
    <row r="9" spans="1:8" ht="47.25" customHeight="1">
      <c r="A9" s="14"/>
      <c r="B9" s="50"/>
      <c r="C9" s="50"/>
      <c r="D9" s="8" t="s">
        <v>9</v>
      </c>
      <c r="E9" s="9" t="s">
        <v>10</v>
      </c>
      <c r="F9" s="51">
        <v>10000</v>
      </c>
      <c r="G9" s="51"/>
      <c r="H9" s="59"/>
    </row>
    <row r="10" spans="1:8" ht="20.25" customHeight="1">
      <c r="A10" s="14"/>
      <c r="B10" s="50"/>
      <c r="C10" s="50"/>
      <c r="D10" s="8" t="s">
        <v>17</v>
      </c>
      <c r="E10" s="9" t="s">
        <v>18</v>
      </c>
      <c r="F10" s="51">
        <v>900</v>
      </c>
      <c r="G10" s="51"/>
      <c r="H10" s="59"/>
    </row>
    <row r="11" spans="1:8" ht="21" customHeight="1">
      <c r="A11" s="13"/>
      <c r="B11" s="48" t="s">
        <v>139</v>
      </c>
      <c r="C11" s="48"/>
      <c r="D11" s="5"/>
      <c r="E11" s="6" t="s">
        <v>140</v>
      </c>
      <c r="F11" s="49">
        <f>SUM(F12:H14)</f>
        <v>287200</v>
      </c>
      <c r="G11" s="49"/>
      <c r="H11" s="56"/>
    </row>
    <row r="12" spans="1:8" ht="20.25" customHeight="1">
      <c r="A12" s="14"/>
      <c r="B12" s="50"/>
      <c r="C12" s="50"/>
      <c r="D12" s="8" t="s">
        <v>141</v>
      </c>
      <c r="E12" s="9" t="s">
        <v>142</v>
      </c>
      <c r="F12" s="51">
        <v>100000</v>
      </c>
      <c r="G12" s="51"/>
      <c r="H12" s="59"/>
    </row>
    <row r="13" spans="1:8" ht="27" customHeight="1">
      <c r="A13" s="14"/>
      <c r="B13" s="50"/>
      <c r="C13" s="50"/>
      <c r="D13" s="8" t="s">
        <v>143</v>
      </c>
      <c r="E13" s="9" t="s">
        <v>144</v>
      </c>
      <c r="F13" s="51">
        <v>180000</v>
      </c>
      <c r="G13" s="51"/>
      <c r="H13" s="59"/>
    </row>
    <row r="14" spans="1:8" ht="19.5" customHeight="1">
      <c r="A14" s="14"/>
      <c r="B14" s="50"/>
      <c r="C14" s="50"/>
      <c r="D14" s="8" t="s">
        <v>64</v>
      </c>
      <c r="E14" s="9" t="s">
        <v>65</v>
      </c>
      <c r="F14" s="51">
        <v>7200</v>
      </c>
      <c r="G14" s="51"/>
      <c r="H14" s="59"/>
    </row>
    <row r="15" spans="1:8" ht="16.5" customHeight="1">
      <c r="A15" s="13"/>
      <c r="B15" s="48" t="s">
        <v>147</v>
      </c>
      <c r="C15" s="48"/>
      <c r="D15" s="5"/>
      <c r="E15" s="6" t="s">
        <v>148</v>
      </c>
      <c r="F15" s="49">
        <f>SUM(F16)</f>
        <v>5800</v>
      </c>
      <c r="G15" s="49"/>
      <c r="H15" s="56"/>
    </row>
    <row r="16" spans="1:8" ht="55.5" customHeight="1">
      <c r="A16" s="14"/>
      <c r="B16" s="50"/>
      <c r="C16" s="50"/>
      <c r="D16" s="8" t="s">
        <v>9</v>
      </c>
      <c r="E16" s="9" t="s">
        <v>10</v>
      </c>
      <c r="F16" s="51">
        <v>5800</v>
      </c>
      <c r="G16" s="51"/>
      <c r="H16" s="59"/>
    </row>
    <row r="17" spans="1:8" ht="16.5" customHeight="1">
      <c r="A17" s="13"/>
      <c r="B17" s="48" t="s">
        <v>149</v>
      </c>
      <c r="C17" s="48"/>
      <c r="D17" s="5"/>
      <c r="E17" s="6" t="s">
        <v>150</v>
      </c>
      <c r="F17" s="49">
        <f>SUM(F18)</f>
        <v>600000</v>
      </c>
      <c r="G17" s="49"/>
      <c r="H17" s="56"/>
    </row>
    <row r="18" spans="1:8" ht="16.5" customHeight="1">
      <c r="A18" s="14"/>
      <c r="B18" s="50"/>
      <c r="C18" s="50"/>
      <c r="D18" s="8" t="s">
        <v>64</v>
      </c>
      <c r="E18" s="9" t="s">
        <v>65</v>
      </c>
      <c r="F18" s="51">
        <v>600000</v>
      </c>
      <c r="G18" s="51"/>
      <c r="H18" s="59"/>
    </row>
    <row r="19" spans="1:8" ht="16.5" customHeight="1">
      <c r="A19" s="12" t="s">
        <v>180</v>
      </c>
      <c r="B19" s="46"/>
      <c r="C19" s="46"/>
      <c r="D19" s="2"/>
      <c r="E19" s="3" t="s">
        <v>181</v>
      </c>
      <c r="F19" s="47">
        <f>SUM(F20)</f>
        <v>89000</v>
      </c>
      <c r="G19" s="47"/>
      <c r="H19" s="55"/>
    </row>
    <row r="20" spans="1:8" ht="16.5" customHeight="1">
      <c r="A20" s="13"/>
      <c r="B20" s="48" t="s">
        <v>188</v>
      </c>
      <c r="C20" s="48"/>
      <c r="D20" s="5"/>
      <c r="E20" s="6" t="s">
        <v>189</v>
      </c>
      <c r="F20" s="49">
        <f>SUM(F21:H22)</f>
        <v>89000</v>
      </c>
      <c r="G20" s="49"/>
      <c r="H20" s="56"/>
    </row>
    <row r="21" spans="1:8" ht="18.75" customHeight="1">
      <c r="A21" s="14"/>
      <c r="B21" s="50"/>
      <c r="C21" s="50"/>
      <c r="D21" s="8" t="s">
        <v>31</v>
      </c>
      <c r="E21" s="9" t="s">
        <v>32</v>
      </c>
      <c r="F21" s="51">
        <v>51000</v>
      </c>
      <c r="G21" s="51"/>
      <c r="H21" s="59"/>
    </row>
    <row r="22" spans="1:8" ht="18.75" customHeight="1">
      <c r="A22" s="14"/>
      <c r="B22" s="50"/>
      <c r="C22" s="50"/>
      <c r="D22" s="8" t="s">
        <v>64</v>
      </c>
      <c r="E22" s="9" t="s">
        <v>65</v>
      </c>
      <c r="F22" s="51">
        <v>38000</v>
      </c>
      <c r="G22" s="51"/>
      <c r="H22" s="59"/>
    </row>
    <row r="23" spans="1:8" ht="21" customHeight="1">
      <c r="A23" s="60" t="s">
        <v>207</v>
      </c>
      <c r="B23" s="61"/>
      <c r="C23" s="61"/>
      <c r="D23" s="61"/>
      <c r="E23" s="61"/>
      <c r="F23" s="62">
        <f>SUM(F7,F19)</f>
        <v>992900</v>
      </c>
      <c r="G23" s="62"/>
      <c r="H23" s="63"/>
    </row>
  </sheetData>
  <sheetProtection/>
  <mergeCells count="38">
    <mergeCell ref="A23:E23"/>
    <mergeCell ref="F23:H23"/>
    <mergeCell ref="B21:C21"/>
    <mergeCell ref="F21:H21"/>
    <mergeCell ref="B22:C22"/>
    <mergeCell ref="F22:H22"/>
    <mergeCell ref="B20:C20"/>
    <mergeCell ref="F20:H20"/>
    <mergeCell ref="B19:C19"/>
    <mergeCell ref="F19:H19"/>
    <mergeCell ref="B18:C18"/>
    <mergeCell ref="F18:H18"/>
    <mergeCell ref="B15:C15"/>
    <mergeCell ref="F15:H15"/>
    <mergeCell ref="B16:C16"/>
    <mergeCell ref="F16:H16"/>
    <mergeCell ref="B17:C17"/>
    <mergeCell ref="F17:H17"/>
    <mergeCell ref="B12:C12"/>
    <mergeCell ref="F12:H12"/>
    <mergeCell ref="B13:C13"/>
    <mergeCell ref="F13:H13"/>
    <mergeCell ref="B14:C14"/>
    <mergeCell ref="F14:H14"/>
    <mergeCell ref="B11:C11"/>
    <mergeCell ref="F11:H11"/>
    <mergeCell ref="B9:C9"/>
    <mergeCell ref="F9:H9"/>
    <mergeCell ref="B10:C10"/>
    <mergeCell ref="F10:H10"/>
    <mergeCell ref="E1:H1"/>
    <mergeCell ref="A3:H3"/>
    <mergeCell ref="B7:C7"/>
    <mergeCell ref="F7:H7"/>
    <mergeCell ref="B8:C8"/>
    <mergeCell ref="F8:H8"/>
    <mergeCell ref="B6:C6"/>
    <mergeCell ref="F6:H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E23" sqref="E23"/>
    </sheetView>
  </sheetViews>
  <sheetFormatPr defaultColWidth="9.33203125" defaultRowHeight="12.75"/>
  <cols>
    <col min="1" max="1" width="8.66015625" style="0" customWidth="1"/>
    <col min="2" max="2" width="11.5" style="0" customWidth="1"/>
    <col min="3" max="3" width="1.171875" style="0" customWidth="1"/>
    <col min="4" max="4" width="10.16015625" style="0" customWidth="1"/>
    <col min="5" max="5" width="56.83203125" style="0" customWidth="1"/>
    <col min="6" max="6" width="3.5" style="0" customWidth="1"/>
    <col min="7" max="7" width="10.33203125" style="0" customWidth="1"/>
    <col min="8" max="8" width="7.83203125" style="0" customWidth="1"/>
  </cols>
  <sheetData>
    <row r="1" spans="5:8" ht="47.25" customHeight="1">
      <c r="E1" s="53" t="s">
        <v>212</v>
      </c>
      <c r="F1" s="53"/>
      <c r="G1" s="53"/>
      <c r="H1" s="53"/>
    </row>
    <row r="3" spans="1:8" ht="31.5" customHeight="1">
      <c r="A3" s="54" t="s">
        <v>213</v>
      </c>
      <c r="B3" s="54"/>
      <c r="C3" s="54"/>
      <c r="D3" s="54"/>
      <c r="E3" s="54"/>
      <c r="F3" s="54"/>
      <c r="G3" s="54"/>
      <c r="H3" s="54"/>
    </row>
    <row r="5" spans="1:8" ht="16.5" customHeight="1">
      <c r="A5" s="1" t="s">
        <v>0</v>
      </c>
      <c r="B5" s="52" t="s">
        <v>1</v>
      </c>
      <c r="C5" s="52"/>
      <c r="D5" s="1" t="s">
        <v>208</v>
      </c>
      <c r="E5" s="1" t="s">
        <v>3</v>
      </c>
      <c r="F5" s="52" t="s">
        <v>211</v>
      </c>
      <c r="G5" s="52"/>
      <c r="H5" s="52"/>
    </row>
    <row r="6" spans="1:8" ht="16.5" customHeight="1">
      <c r="A6" s="2" t="s">
        <v>160</v>
      </c>
      <c r="B6" s="46"/>
      <c r="C6" s="46"/>
      <c r="D6" s="2"/>
      <c r="E6" s="3" t="s">
        <v>161</v>
      </c>
      <c r="F6" s="47">
        <f>SUM(F7,F9,F11,F13,F15)</f>
        <v>64250</v>
      </c>
      <c r="G6" s="47"/>
      <c r="H6" s="47"/>
    </row>
    <row r="7" spans="1:8" ht="16.5" customHeight="1">
      <c r="A7" s="4"/>
      <c r="B7" s="48" t="s">
        <v>162</v>
      </c>
      <c r="C7" s="48"/>
      <c r="D7" s="5"/>
      <c r="E7" s="6" t="s">
        <v>163</v>
      </c>
      <c r="F7" s="49">
        <f>SUM(F8)</f>
        <v>25000</v>
      </c>
      <c r="G7" s="49"/>
      <c r="H7" s="49"/>
    </row>
    <row r="8" spans="1:8" ht="16.5" customHeight="1">
      <c r="A8" s="7"/>
      <c r="B8" s="50"/>
      <c r="C8" s="50"/>
      <c r="D8" s="8" t="s">
        <v>40</v>
      </c>
      <c r="E8" s="9" t="s">
        <v>41</v>
      </c>
      <c r="F8" s="51">
        <v>25000</v>
      </c>
      <c r="G8" s="51"/>
      <c r="H8" s="51"/>
    </row>
    <row r="9" spans="1:8" ht="28.5" customHeight="1">
      <c r="A9" s="4"/>
      <c r="B9" s="48" t="s">
        <v>166</v>
      </c>
      <c r="C9" s="48"/>
      <c r="D9" s="5"/>
      <c r="E9" s="6" t="s">
        <v>167</v>
      </c>
      <c r="F9" s="49">
        <f>SUM(F10:H10)</f>
        <v>1000</v>
      </c>
      <c r="G9" s="49"/>
      <c r="H9" s="49"/>
    </row>
    <row r="10" spans="1:8" ht="16.5" customHeight="1">
      <c r="A10" s="7"/>
      <c r="B10" s="50"/>
      <c r="C10" s="50"/>
      <c r="D10" s="8" t="s">
        <v>40</v>
      </c>
      <c r="E10" s="9" t="s">
        <v>41</v>
      </c>
      <c r="F10" s="51">
        <v>1000</v>
      </c>
      <c r="G10" s="51"/>
      <c r="H10" s="51"/>
    </row>
    <row r="11" spans="1:8" ht="16.5" customHeight="1">
      <c r="A11" s="4"/>
      <c r="B11" s="48" t="s">
        <v>168</v>
      </c>
      <c r="C11" s="48"/>
      <c r="D11" s="5"/>
      <c r="E11" s="6" t="s">
        <v>169</v>
      </c>
      <c r="F11" s="49">
        <f>SUM(F12:H12)</f>
        <v>2000</v>
      </c>
      <c r="G11" s="49"/>
      <c r="H11" s="49"/>
    </row>
    <row r="12" spans="1:8" ht="16.5" customHeight="1">
      <c r="A12" s="7"/>
      <c r="B12" s="50"/>
      <c r="C12" s="50"/>
      <c r="D12" s="8" t="s">
        <v>40</v>
      </c>
      <c r="E12" s="9" t="s">
        <v>41</v>
      </c>
      <c r="F12" s="51">
        <v>2000</v>
      </c>
      <c r="G12" s="51"/>
      <c r="H12" s="51"/>
    </row>
    <row r="13" spans="1:8" ht="16.5" customHeight="1">
      <c r="A13" s="4"/>
      <c r="B13" s="48" t="s">
        <v>170</v>
      </c>
      <c r="C13" s="48"/>
      <c r="D13" s="5"/>
      <c r="E13" s="6" t="s">
        <v>171</v>
      </c>
      <c r="F13" s="49">
        <f>SUM(F14:H14)</f>
        <v>6000</v>
      </c>
      <c r="G13" s="49"/>
      <c r="H13" s="49"/>
    </row>
    <row r="14" spans="1:8" ht="16.5" customHeight="1">
      <c r="A14" s="7"/>
      <c r="B14" s="50"/>
      <c r="C14" s="50"/>
      <c r="D14" s="8" t="s">
        <v>17</v>
      </c>
      <c r="E14" s="9" t="s">
        <v>18</v>
      </c>
      <c r="F14" s="51">
        <v>6000</v>
      </c>
      <c r="G14" s="51"/>
      <c r="H14" s="51"/>
    </row>
    <row r="15" spans="1:8" ht="16.5" customHeight="1">
      <c r="A15" s="4"/>
      <c r="B15" s="48" t="s">
        <v>172</v>
      </c>
      <c r="C15" s="48"/>
      <c r="D15" s="5"/>
      <c r="E15" s="6" t="s">
        <v>173</v>
      </c>
      <c r="F15" s="49">
        <f>SUM(F16:H17)</f>
        <v>30250</v>
      </c>
      <c r="G15" s="49"/>
      <c r="H15" s="49"/>
    </row>
    <row r="16" spans="1:8" ht="16.5" customHeight="1">
      <c r="A16" s="7"/>
      <c r="B16" s="50"/>
      <c r="C16" s="50"/>
      <c r="D16" s="8" t="s">
        <v>64</v>
      </c>
      <c r="E16" s="9" t="s">
        <v>65</v>
      </c>
      <c r="F16" s="51">
        <v>30000</v>
      </c>
      <c r="G16" s="51"/>
      <c r="H16" s="51"/>
    </row>
    <row r="17" spans="1:8" ht="34.5" customHeight="1">
      <c r="A17" s="7"/>
      <c r="B17" s="50"/>
      <c r="C17" s="50"/>
      <c r="D17" s="8" t="s">
        <v>54</v>
      </c>
      <c r="E17" s="9" t="s">
        <v>55</v>
      </c>
      <c r="F17" s="51">
        <v>250</v>
      </c>
      <c r="G17" s="51"/>
      <c r="H17" s="51"/>
    </row>
    <row r="18" spans="1:8" ht="24" customHeight="1">
      <c r="A18" s="2" t="s">
        <v>180</v>
      </c>
      <c r="B18" s="46"/>
      <c r="C18" s="46"/>
      <c r="D18" s="2"/>
      <c r="E18" s="3" t="s">
        <v>181</v>
      </c>
      <c r="F18" s="47">
        <f>SUM(F19)</f>
        <v>58200</v>
      </c>
      <c r="G18" s="47"/>
      <c r="H18" s="47"/>
    </row>
    <row r="19" spans="1:8" ht="34.5" customHeight="1">
      <c r="A19" s="4"/>
      <c r="B19" s="48" t="s">
        <v>186</v>
      </c>
      <c r="C19" s="48"/>
      <c r="D19" s="5"/>
      <c r="E19" s="15" t="s">
        <v>187</v>
      </c>
      <c r="F19" s="49">
        <f>SUM(F20:H23)</f>
        <v>58200</v>
      </c>
      <c r="G19" s="49"/>
      <c r="H19" s="49"/>
    </row>
    <row r="20" spans="1:8" ht="16.5" customHeight="1">
      <c r="A20" s="7"/>
      <c r="B20" s="50"/>
      <c r="C20" s="50"/>
      <c r="D20" s="8" t="s">
        <v>31</v>
      </c>
      <c r="E20" s="9" t="s">
        <v>32</v>
      </c>
      <c r="F20" s="51">
        <v>200</v>
      </c>
      <c r="G20" s="51"/>
      <c r="H20" s="51"/>
    </row>
    <row r="21" spans="1:8" ht="16.5" customHeight="1">
      <c r="A21" s="7"/>
      <c r="B21" s="50"/>
      <c r="C21" s="50"/>
      <c r="D21" s="8" t="s">
        <v>17</v>
      </c>
      <c r="E21" s="9" t="s">
        <v>18</v>
      </c>
      <c r="F21" s="51">
        <v>8000</v>
      </c>
      <c r="G21" s="51"/>
      <c r="H21" s="51"/>
    </row>
    <row r="22" spans="1:8" ht="16.5" customHeight="1">
      <c r="A22" s="7"/>
      <c r="B22" s="50"/>
      <c r="C22" s="50"/>
      <c r="D22" s="8" t="s">
        <v>40</v>
      </c>
      <c r="E22" s="9" t="s">
        <v>41</v>
      </c>
      <c r="F22" s="51">
        <v>40000</v>
      </c>
      <c r="G22" s="51"/>
      <c r="H22" s="51"/>
    </row>
    <row r="23" spans="1:8" ht="42" customHeight="1">
      <c r="A23" s="7"/>
      <c r="B23" s="50"/>
      <c r="C23" s="50"/>
      <c r="D23" s="8" t="s">
        <v>54</v>
      </c>
      <c r="E23" s="9" t="s">
        <v>55</v>
      </c>
      <c r="F23" s="51">
        <v>10000</v>
      </c>
      <c r="G23" s="51"/>
      <c r="H23" s="51"/>
    </row>
    <row r="24" spans="1:8" ht="16.5" customHeight="1">
      <c r="A24" s="42" t="s">
        <v>207</v>
      </c>
      <c r="B24" s="42"/>
      <c r="C24" s="42"/>
      <c r="D24" s="42"/>
      <c r="E24" s="42"/>
      <c r="F24" s="43">
        <f>SUM(F6,F18)</f>
        <v>122450</v>
      </c>
      <c r="G24" s="43"/>
      <c r="H24" s="43"/>
    </row>
  </sheetData>
  <sheetProtection/>
  <mergeCells count="42">
    <mergeCell ref="B6:C6"/>
    <mergeCell ref="F6:H6"/>
    <mergeCell ref="B5:C5"/>
    <mergeCell ref="F5:H5"/>
    <mergeCell ref="B9:C9"/>
    <mergeCell ref="F9:H9"/>
    <mergeCell ref="B7:C7"/>
    <mergeCell ref="F7:H7"/>
    <mergeCell ref="B8:C8"/>
    <mergeCell ref="F8:H8"/>
    <mergeCell ref="B12:C12"/>
    <mergeCell ref="F12:H12"/>
    <mergeCell ref="B13:C13"/>
    <mergeCell ref="F13:H13"/>
    <mergeCell ref="B10:C10"/>
    <mergeCell ref="F10:H10"/>
    <mergeCell ref="B11:C11"/>
    <mergeCell ref="F11:H11"/>
    <mergeCell ref="B16:C16"/>
    <mergeCell ref="F16:H16"/>
    <mergeCell ref="B17:C17"/>
    <mergeCell ref="F17:H17"/>
    <mergeCell ref="B14:C14"/>
    <mergeCell ref="F14:H14"/>
    <mergeCell ref="B15:C15"/>
    <mergeCell ref="F15:H15"/>
    <mergeCell ref="B22:C22"/>
    <mergeCell ref="F22:H22"/>
    <mergeCell ref="B19:C19"/>
    <mergeCell ref="F19:H19"/>
    <mergeCell ref="B18:C18"/>
    <mergeCell ref="F18:H18"/>
    <mergeCell ref="E1:H1"/>
    <mergeCell ref="A3:H3"/>
    <mergeCell ref="A24:E24"/>
    <mergeCell ref="F24:H24"/>
    <mergeCell ref="B23:C23"/>
    <mergeCell ref="F23:H23"/>
    <mergeCell ref="B20:C20"/>
    <mergeCell ref="F20:H20"/>
    <mergeCell ref="B21:C21"/>
    <mergeCell ref="F21:H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6"/>
  <sheetViews>
    <sheetView zoomScalePageLayoutView="0" workbookViewId="0" topLeftCell="A1">
      <selection activeCell="E1" sqref="E1:H1"/>
    </sheetView>
  </sheetViews>
  <sheetFormatPr defaultColWidth="9.33203125" defaultRowHeight="12.75"/>
  <cols>
    <col min="1" max="1" width="7.66015625" style="0" customWidth="1"/>
    <col min="2" max="2" width="11.5" style="0" customWidth="1"/>
    <col min="3" max="3" width="1.171875" style="0" customWidth="1"/>
    <col min="4" max="4" width="8.33203125" style="0" customWidth="1"/>
    <col min="5" max="5" width="63.66015625" style="0" customWidth="1"/>
    <col min="6" max="6" width="5.83203125" style="0" customWidth="1"/>
    <col min="7" max="7" width="11.33203125" style="0" customWidth="1"/>
    <col min="8" max="8" width="1.171875" style="0" customWidth="1"/>
  </cols>
  <sheetData>
    <row r="1" spans="5:8" s="17" customFormat="1" ht="47.25" customHeight="1">
      <c r="E1" s="64" t="s">
        <v>214</v>
      </c>
      <c r="F1" s="64"/>
      <c r="G1" s="64"/>
      <c r="H1" s="64"/>
    </row>
    <row r="2" s="17" customFormat="1" ht="12.75"/>
    <row r="3" spans="1:8" s="17" customFormat="1" ht="27.75" customHeight="1">
      <c r="A3" s="54" t="s">
        <v>215</v>
      </c>
      <c r="B3" s="54"/>
      <c r="C3" s="54"/>
      <c r="D3" s="54"/>
      <c r="E3" s="54"/>
      <c r="F3" s="54"/>
      <c r="G3" s="54"/>
      <c r="H3" s="54"/>
    </row>
    <row r="6" spans="1:8" ht="16.5" customHeight="1">
      <c r="A6" s="1" t="s">
        <v>0</v>
      </c>
      <c r="B6" s="52" t="s">
        <v>1</v>
      </c>
      <c r="C6" s="52"/>
      <c r="D6" s="16" t="s">
        <v>208</v>
      </c>
      <c r="E6" s="1" t="s">
        <v>3</v>
      </c>
      <c r="F6" s="84" t="s">
        <v>211</v>
      </c>
      <c r="G6" s="52"/>
      <c r="H6" s="52"/>
    </row>
    <row r="7" spans="1:8" ht="16.5" customHeight="1">
      <c r="A7" s="2" t="s">
        <v>5</v>
      </c>
      <c r="B7" s="46"/>
      <c r="C7" s="46"/>
      <c r="D7" s="2"/>
      <c r="E7" s="3" t="s">
        <v>6</v>
      </c>
      <c r="F7" s="47">
        <f>SUM(F8)</f>
        <v>2000</v>
      </c>
      <c r="G7" s="47"/>
      <c r="H7" s="47"/>
    </row>
    <row r="8" spans="1:8" ht="16.5" customHeight="1">
      <c r="A8" s="4"/>
      <c r="B8" s="48" t="s">
        <v>7</v>
      </c>
      <c r="C8" s="48"/>
      <c r="D8" s="5"/>
      <c r="E8" s="6" t="s">
        <v>8</v>
      </c>
      <c r="F8" s="49">
        <f>SUM(F9)</f>
        <v>2000</v>
      </c>
      <c r="G8" s="49"/>
      <c r="H8" s="49"/>
    </row>
    <row r="9" spans="1:8" ht="40.5" customHeight="1">
      <c r="A9" s="7"/>
      <c r="B9" s="50"/>
      <c r="C9" s="50"/>
      <c r="D9" s="8" t="s">
        <v>9</v>
      </c>
      <c r="E9" s="9" t="s">
        <v>10</v>
      </c>
      <c r="F9" s="51">
        <v>2000</v>
      </c>
      <c r="G9" s="51"/>
      <c r="H9" s="51"/>
    </row>
    <row r="10" spans="1:8" ht="16.5" customHeight="1">
      <c r="A10" s="2" t="s">
        <v>11</v>
      </c>
      <c r="B10" s="46"/>
      <c r="C10" s="46"/>
      <c r="D10" s="2"/>
      <c r="E10" s="3" t="s">
        <v>12</v>
      </c>
      <c r="F10" s="47">
        <f>SUM(F11)</f>
        <v>875794</v>
      </c>
      <c r="G10" s="47"/>
      <c r="H10" s="47"/>
    </row>
    <row r="11" spans="1:8" ht="16.5" customHeight="1">
      <c r="A11" s="4"/>
      <c r="B11" s="48" t="s">
        <v>13</v>
      </c>
      <c r="C11" s="48"/>
      <c r="D11" s="5"/>
      <c r="E11" s="6" t="s">
        <v>14</v>
      </c>
      <c r="F11" s="49">
        <f>SUM(F12:H16)</f>
        <v>875794</v>
      </c>
      <c r="G11" s="49"/>
      <c r="H11" s="49"/>
    </row>
    <row r="12" spans="1:8" ht="30.75" customHeight="1">
      <c r="A12" s="7"/>
      <c r="B12" s="50"/>
      <c r="C12" s="50"/>
      <c r="D12" s="8" t="s">
        <v>15</v>
      </c>
      <c r="E12" s="9" t="s">
        <v>16</v>
      </c>
      <c r="F12" s="51">
        <v>22000</v>
      </c>
      <c r="G12" s="51"/>
      <c r="H12" s="51"/>
    </row>
    <row r="13" spans="1:8" ht="16.5" customHeight="1">
      <c r="A13" s="7"/>
      <c r="B13" s="50"/>
      <c r="C13" s="50"/>
      <c r="D13" s="8" t="s">
        <v>17</v>
      </c>
      <c r="E13" s="9" t="s">
        <v>18</v>
      </c>
      <c r="F13" s="51">
        <v>100</v>
      </c>
      <c r="G13" s="51"/>
      <c r="H13" s="51"/>
    </row>
    <row r="14" spans="1:8" ht="46.5" customHeight="1">
      <c r="A14" s="7"/>
      <c r="B14" s="50"/>
      <c r="C14" s="50"/>
      <c r="D14" s="8" t="s">
        <v>19</v>
      </c>
      <c r="E14" s="9" t="s">
        <v>20</v>
      </c>
      <c r="F14" s="51">
        <v>393694</v>
      </c>
      <c r="G14" s="51"/>
      <c r="H14" s="51"/>
    </row>
    <row r="15" spans="1:8" ht="39" customHeight="1">
      <c r="A15" s="7"/>
      <c r="B15" s="50"/>
      <c r="C15" s="50"/>
      <c r="D15" s="8" t="s">
        <v>21</v>
      </c>
      <c r="E15" s="9" t="s">
        <v>22</v>
      </c>
      <c r="F15" s="51">
        <v>360000</v>
      </c>
      <c r="G15" s="51"/>
      <c r="H15" s="51"/>
    </row>
    <row r="16" spans="1:8" ht="40.5" customHeight="1">
      <c r="A16" s="7"/>
      <c r="B16" s="50"/>
      <c r="C16" s="50"/>
      <c r="D16" s="8" t="s">
        <v>23</v>
      </c>
      <c r="E16" s="9" t="s">
        <v>24</v>
      </c>
      <c r="F16" s="51">
        <v>100000</v>
      </c>
      <c r="G16" s="51"/>
      <c r="H16" s="51"/>
    </row>
    <row r="17" spans="1:8" ht="16.5" customHeight="1">
      <c r="A17" s="2" t="s">
        <v>25</v>
      </c>
      <c r="B17" s="46"/>
      <c r="C17" s="46"/>
      <c r="D17" s="2"/>
      <c r="E17" s="3" t="s">
        <v>26</v>
      </c>
      <c r="F17" s="47">
        <f>SUM(F18,F26)</f>
        <v>1129200</v>
      </c>
      <c r="G17" s="47"/>
      <c r="H17" s="47"/>
    </row>
    <row r="18" spans="1:8" ht="16.5" customHeight="1">
      <c r="A18" s="4"/>
      <c r="B18" s="48" t="s">
        <v>27</v>
      </c>
      <c r="C18" s="48"/>
      <c r="D18" s="5"/>
      <c r="E18" s="6" t="s">
        <v>28</v>
      </c>
      <c r="F18" s="49">
        <f>SUM(F19:H25)</f>
        <v>1127100</v>
      </c>
      <c r="G18" s="49"/>
      <c r="H18" s="49"/>
    </row>
    <row r="19" spans="1:8" ht="16.5" customHeight="1">
      <c r="A19" s="7"/>
      <c r="B19" s="50"/>
      <c r="C19" s="50"/>
      <c r="D19" s="8" t="s">
        <v>29</v>
      </c>
      <c r="E19" s="9" t="s">
        <v>30</v>
      </c>
      <c r="F19" s="51">
        <v>130000</v>
      </c>
      <c r="G19" s="51"/>
      <c r="H19" s="51"/>
    </row>
    <row r="20" spans="1:8" ht="16.5" customHeight="1">
      <c r="A20" s="7"/>
      <c r="B20" s="50"/>
      <c r="C20" s="50"/>
      <c r="D20" s="8" t="s">
        <v>31</v>
      </c>
      <c r="E20" s="9" t="s">
        <v>32</v>
      </c>
      <c r="F20" s="51">
        <v>10000</v>
      </c>
      <c r="G20" s="51"/>
      <c r="H20" s="51"/>
    </row>
    <row r="21" spans="1:8" ht="35.25" customHeight="1">
      <c r="A21" s="7"/>
      <c r="B21" s="50"/>
      <c r="C21" s="50"/>
      <c r="D21" s="8" t="s">
        <v>9</v>
      </c>
      <c r="E21" s="9" t="s">
        <v>10</v>
      </c>
      <c r="F21" s="51">
        <v>505000</v>
      </c>
      <c r="G21" s="51"/>
      <c r="H21" s="51"/>
    </row>
    <row r="22" spans="1:8" ht="26.25" customHeight="1">
      <c r="A22" s="7"/>
      <c r="B22" s="50"/>
      <c r="C22" s="50"/>
      <c r="D22" s="8" t="s">
        <v>33</v>
      </c>
      <c r="E22" s="9" t="s">
        <v>34</v>
      </c>
      <c r="F22" s="51">
        <v>15000</v>
      </c>
      <c r="G22" s="51"/>
      <c r="H22" s="51"/>
    </row>
    <row r="23" spans="1:8" ht="27" customHeight="1">
      <c r="A23" s="7"/>
      <c r="B23" s="50"/>
      <c r="C23" s="50"/>
      <c r="D23" s="8" t="s">
        <v>35</v>
      </c>
      <c r="E23" s="9" t="s">
        <v>36</v>
      </c>
      <c r="F23" s="51">
        <v>445000</v>
      </c>
      <c r="G23" s="51"/>
      <c r="H23" s="51"/>
    </row>
    <row r="24" spans="1:8" ht="16.5" customHeight="1">
      <c r="A24" s="7"/>
      <c r="B24" s="50"/>
      <c r="C24" s="50"/>
      <c r="D24" s="8" t="s">
        <v>37</v>
      </c>
      <c r="E24" s="9" t="s">
        <v>38</v>
      </c>
      <c r="F24" s="51">
        <v>100</v>
      </c>
      <c r="G24" s="51"/>
      <c r="H24" s="51"/>
    </row>
    <row r="25" spans="1:8" ht="16.5" customHeight="1">
      <c r="A25" s="7"/>
      <c r="B25" s="50"/>
      <c r="C25" s="50"/>
      <c r="D25" s="8" t="s">
        <v>17</v>
      </c>
      <c r="E25" s="9" t="s">
        <v>18</v>
      </c>
      <c r="F25" s="51">
        <v>22000</v>
      </c>
      <c r="G25" s="51"/>
      <c r="H25" s="51"/>
    </row>
    <row r="26" spans="1:8" ht="16.5" customHeight="1">
      <c r="A26" s="4"/>
      <c r="B26" s="48" t="s">
        <v>39</v>
      </c>
      <c r="C26" s="48"/>
      <c r="D26" s="5"/>
      <c r="E26" s="6" t="s">
        <v>8</v>
      </c>
      <c r="F26" s="49">
        <f>SUM(F27:H28)</f>
        <v>2100</v>
      </c>
      <c r="G26" s="49"/>
      <c r="H26" s="49"/>
    </row>
    <row r="27" spans="1:8" ht="16.5" customHeight="1">
      <c r="A27" s="7"/>
      <c r="B27" s="50"/>
      <c r="C27" s="50"/>
      <c r="D27" s="8" t="s">
        <v>17</v>
      </c>
      <c r="E27" s="9" t="s">
        <v>18</v>
      </c>
      <c r="F27" s="51">
        <v>100</v>
      </c>
      <c r="G27" s="51"/>
      <c r="H27" s="51"/>
    </row>
    <row r="28" spans="1:8" ht="16.5" customHeight="1">
      <c r="A28" s="7"/>
      <c r="B28" s="50"/>
      <c r="C28" s="50"/>
      <c r="D28" s="8" t="s">
        <v>40</v>
      </c>
      <c r="E28" s="9" t="s">
        <v>41</v>
      </c>
      <c r="F28" s="51">
        <v>2000</v>
      </c>
      <c r="G28" s="51"/>
      <c r="H28" s="51"/>
    </row>
    <row r="29" spans="1:8" ht="16.5" customHeight="1">
      <c r="A29" s="2" t="s">
        <v>42</v>
      </c>
      <c r="B29" s="46"/>
      <c r="C29" s="46"/>
      <c r="D29" s="2"/>
      <c r="E29" s="3" t="s">
        <v>43</v>
      </c>
      <c r="F29" s="47">
        <f>SUM(F30)</f>
        <v>20000</v>
      </c>
      <c r="G29" s="47"/>
      <c r="H29" s="47"/>
    </row>
    <row r="30" spans="1:8" ht="16.5" customHeight="1">
      <c r="A30" s="4"/>
      <c r="B30" s="48" t="s">
        <v>44</v>
      </c>
      <c r="C30" s="48"/>
      <c r="D30" s="5"/>
      <c r="E30" s="6" t="s">
        <v>45</v>
      </c>
      <c r="F30" s="49">
        <f>SUM(F31)</f>
        <v>20000</v>
      </c>
      <c r="G30" s="49"/>
      <c r="H30" s="49"/>
    </row>
    <row r="31" spans="1:8" ht="39" customHeight="1">
      <c r="A31" s="7"/>
      <c r="B31" s="50"/>
      <c r="C31" s="50"/>
      <c r="D31" s="8" t="s">
        <v>46</v>
      </c>
      <c r="E31" s="9" t="s">
        <v>47</v>
      </c>
      <c r="F31" s="51">
        <v>20000</v>
      </c>
      <c r="G31" s="51"/>
      <c r="H31" s="51"/>
    </row>
    <row r="32" spans="1:8" ht="16.5" customHeight="1">
      <c r="A32" s="18" t="s">
        <v>48</v>
      </c>
      <c r="B32" s="76"/>
      <c r="C32" s="76"/>
      <c r="D32" s="18"/>
      <c r="E32" s="19" t="s">
        <v>49</v>
      </c>
      <c r="F32" s="77">
        <f>SUM(F33,F36,F38)</f>
        <v>414690</v>
      </c>
      <c r="G32" s="77"/>
      <c r="H32" s="77"/>
    </row>
    <row r="33" spans="1:8" ht="16.5" customHeight="1">
      <c r="A33" s="20"/>
      <c r="B33" s="73" t="s">
        <v>50</v>
      </c>
      <c r="C33" s="73"/>
      <c r="D33" s="21"/>
      <c r="E33" s="22" t="s">
        <v>51</v>
      </c>
      <c r="F33" s="74">
        <f>SUM(F34:H35)</f>
        <v>123890</v>
      </c>
      <c r="G33" s="74"/>
      <c r="H33" s="75"/>
    </row>
    <row r="34" spans="1:8" ht="39.75" customHeight="1">
      <c r="A34" s="23"/>
      <c r="B34" s="65"/>
      <c r="C34" s="65"/>
      <c r="D34" s="24" t="s">
        <v>52</v>
      </c>
      <c r="E34" s="25" t="s">
        <v>53</v>
      </c>
      <c r="F34" s="66">
        <v>123790</v>
      </c>
      <c r="G34" s="66"/>
      <c r="H34" s="67"/>
    </row>
    <row r="35" spans="1:8" ht="27" customHeight="1">
      <c r="A35" s="28"/>
      <c r="B35" s="70"/>
      <c r="C35" s="70"/>
      <c r="D35" s="29" t="s">
        <v>54</v>
      </c>
      <c r="E35" s="30" t="s">
        <v>55</v>
      </c>
      <c r="F35" s="71">
        <v>100</v>
      </c>
      <c r="G35" s="71"/>
      <c r="H35" s="72"/>
    </row>
    <row r="36" spans="1:8" ht="16.5" customHeight="1">
      <c r="A36" s="13"/>
      <c r="B36" s="48" t="s">
        <v>56</v>
      </c>
      <c r="C36" s="48"/>
      <c r="D36" s="5"/>
      <c r="E36" s="6" t="s">
        <v>57</v>
      </c>
      <c r="F36" s="49">
        <f>SUM(F37)</f>
        <v>100</v>
      </c>
      <c r="G36" s="49"/>
      <c r="H36" s="56"/>
    </row>
    <row r="37" spans="1:8" ht="16.5" customHeight="1">
      <c r="A37" s="14"/>
      <c r="B37" s="50"/>
      <c r="C37" s="50"/>
      <c r="D37" s="8" t="s">
        <v>40</v>
      </c>
      <c r="E37" s="9" t="s">
        <v>41</v>
      </c>
      <c r="F37" s="51">
        <v>100</v>
      </c>
      <c r="G37" s="51"/>
      <c r="H37" s="59"/>
    </row>
    <row r="38" spans="1:8" ht="16.5" customHeight="1">
      <c r="A38" s="13"/>
      <c r="B38" s="48" t="s">
        <v>58</v>
      </c>
      <c r="C38" s="48"/>
      <c r="D38" s="5"/>
      <c r="E38" s="6" t="s">
        <v>59</v>
      </c>
      <c r="F38" s="49">
        <f>SUM(F39:H44)</f>
        <v>290700</v>
      </c>
      <c r="G38" s="49"/>
      <c r="H38" s="56"/>
    </row>
    <row r="39" spans="1:8" ht="25.5" customHeight="1">
      <c r="A39" s="14"/>
      <c r="B39" s="50"/>
      <c r="C39" s="50"/>
      <c r="D39" s="8" t="s">
        <v>60</v>
      </c>
      <c r="E39" s="9" t="s">
        <v>61</v>
      </c>
      <c r="F39" s="51">
        <v>100</v>
      </c>
      <c r="G39" s="51"/>
      <c r="H39" s="59"/>
    </row>
    <row r="40" spans="1:8" ht="16.5" customHeight="1">
      <c r="A40" s="14"/>
      <c r="B40" s="50"/>
      <c r="C40" s="50"/>
      <c r="D40" s="8" t="s">
        <v>31</v>
      </c>
      <c r="E40" s="9" t="s">
        <v>32</v>
      </c>
      <c r="F40" s="51">
        <v>100</v>
      </c>
      <c r="G40" s="51"/>
      <c r="H40" s="59"/>
    </row>
    <row r="41" spans="1:8" ht="16.5" customHeight="1">
      <c r="A41" s="14"/>
      <c r="B41" s="50"/>
      <c r="C41" s="50"/>
      <c r="D41" s="8" t="s">
        <v>62</v>
      </c>
      <c r="E41" s="9" t="s">
        <v>63</v>
      </c>
      <c r="F41" s="51">
        <v>200000</v>
      </c>
      <c r="G41" s="51"/>
      <c r="H41" s="59"/>
    </row>
    <row r="42" spans="1:8" ht="16.5" customHeight="1">
      <c r="A42" s="14"/>
      <c r="B42" s="50"/>
      <c r="C42" s="50"/>
      <c r="D42" s="8" t="s">
        <v>64</v>
      </c>
      <c r="E42" s="9" t="s">
        <v>65</v>
      </c>
      <c r="F42" s="51">
        <v>500</v>
      </c>
      <c r="G42" s="51"/>
      <c r="H42" s="59"/>
    </row>
    <row r="43" spans="1:8" ht="16.5" customHeight="1">
      <c r="A43" s="14"/>
      <c r="B43" s="50"/>
      <c r="C43" s="50"/>
      <c r="D43" s="8" t="s">
        <v>17</v>
      </c>
      <c r="E43" s="9" t="s">
        <v>18</v>
      </c>
      <c r="F43" s="51">
        <v>30000</v>
      </c>
      <c r="G43" s="51"/>
      <c r="H43" s="59"/>
    </row>
    <row r="44" spans="1:8" ht="16.5" customHeight="1">
      <c r="A44" s="23"/>
      <c r="B44" s="65"/>
      <c r="C44" s="65"/>
      <c r="D44" s="24" t="s">
        <v>40</v>
      </c>
      <c r="E44" s="25" t="s">
        <v>41</v>
      </c>
      <c r="F44" s="66">
        <v>60000</v>
      </c>
      <c r="G44" s="66"/>
      <c r="H44" s="67"/>
    </row>
    <row r="45" spans="1:8" ht="27" customHeight="1">
      <c r="A45" s="26" t="s">
        <v>66</v>
      </c>
      <c r="B45" s="68"/>
      <c r="C45" s="68"/>
      <c r="D45" s="26"/>
      <c r="E45" s="27" t="s">
        <v>67</v>
      </c>
      <c r="F45" s="69">
        <f>SUM(F46)</f>
        <v>3895</v>
      </c>
      <c r="G45" s="69"/>
      <c r="H45" s="69"/>
    </row>
    <row r="46" spans="1:8" ht="16.5" customHeight="1">
      <c r="A46" s="4"/>
      <c r="B46" s="48" t="s">
        <v>68</v>
      </c>
      <c r="C46" s="48"/>
      <c r="D46" s="5"/>
      <c r="E46" s="6" t="s">
        <v>69</v>
      </c>
      <c r="F46" s="49">
        <f>SUM(F47)</f>
        <v>3895</v>
      </c>
      <c r="G46" s="49"/>
      <c r="H46" s="49"/>
    </row>
    <row r="47" spans="1:8" ht="43.5" customHeight="1">
      <c r="A47" s="7"/>
      <c r="B47" s="50"/>
      <c r="C47" s="50"/>
      <c r="D47" s="8" t="s">
        <v>52</v>
      </c>
      <c r="E47" s="9" t="s">
        <v>53</v>
      </c>
      <c r="F47" s="51">
        <v>3895</v>
      </c>
      <c r="G47" s="51"/>
      <c r="H47" s="51"/>
    </row>
    <row r="48" spans="1:8" ht="16.5" customHeight="1">
      <c r="A48" s="2" t="s">
        <v>70</v>
      </c>
      <c r="B48" s="46"/>
      <c r="C48" s="46"/>
      <c r="D48" s="2"/>
      <c r="E48" s="3" t="s">
        <v>71</v>
      </c>
      <c r="F48" s="47">
        <f>SUM(F49,F51)</f>
        <v>3600</v>
      </c>
      <c r="G48" s="47"/>
      <c r="H48" s="47"/>
    </row>
    <row r="49" spans="1:8" ht="16.5" customHeight="1">
      <c r="A49" s="4"/>
      <c r="B49" s="48" t="s">
        <v>72</v>
      </c>
      <c r="C49" s="48"/>
      <c r="D49" s="5"/>
      <c r="E49" s="6" t="s">
        <v>73</v>
      </c>
      <c r="F49" s="49">
        <f>SUM(F50)</f>
        <v>100</v>
      </c>
      <c r="G49" s="49"/>
      <c r="H49" s="49"/>
    </row>
    <row r="50" spans="1:8" ht="16.5" customHeight="1">
      <c r="A50" s="7"/>
      <c r="B50" s="50"/>
      <c r="C50" s="50"/>
      <c r="D50" s="8" t="s">
        <v>40</v>
      </c>
      <c r="E50" s="9" t="s">
        <v>41</v>
      </c>
      <c r="F50" s="51">
        <v>100</v>
      </c>
      <c r="G50" s="51"/>
      <c r="H50" s="51"/>
    </row>
    <row r="51" spans="1:8" ht="16.5" customHeight="1">
      <c r="A51" s="4"/>
      <c r="B51" s="48" t="s">
        <v>74</v>
      </c>
      <c r="C51" s="48"/>
      <c r="D51" s="5"/>
      <c r="E51" s="6" t="s">
        <v>75</v>
      </c>
      <c r="F51" s="49">
        <f>SUM(F52:H53)</f>
        <v>3500</v>
      </c>
      <c r="G51" s="49"/>
      <c r="H51" s="49"/>
    </row>
    <row r="52" spans="1:8" ht="25.5" customHeight="1">
      <c r="A52" s="7"/>
      <c r="B52" s="50"/>
      <c r="C52" s="50"/>
      <c r="D52" s="8" t="s">
        <v>60</v>
      </c>
      <c r="E52" s="9" t="s">
        <v>61</v>
      </c>
      <c r="F52" s="51">
        <v>3000</v>
      </c>
      <c r="G52" s="51"/>
      <c r="H52" s="51"/>
    </row>
    <row r="53" spans="1:8" ht="16.5" customHeight="1">
      <c r="A53" s="7"/>
      <c r="B53" s="50"/>
      <c r="C53" s="50"/>
      <c r="D53" s="8" t="s">
        <v>31</v>
      </c>
      <c r="E53" s="9" t="s">
        <v>32</v>
      </c>
      <c r="F53" s="51">
        <v>500</v>
      </c>
      <c r="G53" s="51"/>
      <c r="H53" s="51"/>
    </row>
    <row r="54" spans="1:8" ht="41.25" customHeight="1">
      <c r="A54" s="18" t="s">
        <v>76</v>
      </c>
      <c r="B54" s="76"/>
      <c r="C54" s="76"/>
      <c r="D54" s="18"/>
      <c r="E54" s="19" t="s">
        <v>77</v>
      </c>
      <c r="F54" s="77">
        <f>SUM(F55,F58,F67,F77,F84)</f>
        <v>17162149</v>
      </c>
      <c r="G54" s="77"/>
      <c r="H54" s="77"/>
    </row>
    <row r="55" spans="1:8" ht="16.5" customHeight="1">
      <c r="A55" s="20"/>
      <c r="B55" s="73" t="s">
        <v>78</v>
      </c>
      <c r="C55" s="73"/>
      <c r="D55" s="21"/>
      <c r="E55" s="22" t="s">
        <v>79</v>
      </c>
      <c r="F55" s="74">
        <f>SUM(F56:H57)</f>
        <v>10100</v>
      </c>
      <c r="G55" s="74"/>
      <c r="H55" s="75"/>
    </row>
    <row r="56" spans="1:8" ht="28.5" customHeight="1">
      <c r="A56" s="14"/>
      <c r="B56" s="50"/>
      <c r="C56" s="50"/>
      <c r="D56" s="8" t="s">
        <v>80</v>
      </c>
      <c r="E56" s="9" t="s">
        <v>81</v>
      </c>
      <c r="F56" s="51">
        <v>10000</v>
      </c>
      <c r="G56" s="51"/>
      <c r="H56" s="59"/>
    </row>
    <row r="57" spans="1:8" ht="23.25" customHeight="1">
      <c r="A57" s="14"/>
      <c r="B57" s="50"/>
      <c r="C57" s="50"/>
      <c r="D57" s="8" t="s">
        <v>82</v>
      </c>
      <c r="E57" s="9" t="s">
        <v>83</v>
      </c>
      <c r="F57" s="51">
        <v>100</v>
      </c>
      <c r="G57" s="51"/>
      <c r="H57" s="59"/>
    </row>
    <row r="58" spans="1:8" ht="43.5" customHeight="1">
      <c r="A58" s="13"/>
      <c r="B58" s="48" t="s">
        <v>84</v>
      </c>
      <c r="C58" s="48"/>
      <c r="D58" s="5"/>
      <c r="E58" s="6" t="s">
        <v>85</v>
      </c>
      <c r="F58" s="49">
        <f>SUM(F59:H66)</f>
        <v>3003499</v>
      </c>
      <c r="G58" s="49"/>
      <c r="H58" s="56"/>
    </row>
    <row r="59" spans="1:8" ht="16.5" customHeight="1">
      <c r="A59" s="14"/>
      <c r="B59" s="50"/>
      <c r="C59" s="50"/>
      <c r="D59" s="8" t="s">
        <v>86</v>
      </c>
      <c r="E59" s="9" t="s">
        <v>87</v>
      </c>
      <c r="F59" s="51">
        <v>2638662</v>
      </c>
      <c r="G59" s="51"/>
      <c r="H59" s="59"/>
    </row>
    <row r="60" spans="1:8" ht="16.5" customHeight="1">
      <c r="A60" s="14"/>
      <c r="B60" s="50"/>
      <c r="C60" s="50"/>
      <c r="D60" s="8" t="s">
        <v>88</v>
      </c>
      <c r="E60" s="9" t="s">
        <v>89</v>
      </c>
      <c r="F60" s="51">
        <v>5724</v>
      </c>
      <c r="G60" s="51"/>
      <c r="H60" s="59"/>
    </row>
    <row r="61" spans="1:8" ht="16.5" customHeight="1">
      <c r="A61" s="14"/>
      <c r="B61" s="50"/>
      <c r="C61" s="50"/>
      <c r="D61" s="8" t="s">
        <v>90</v>
      </c>
      <c r="E61" s="9" t="s">
        <v>91</v>
      </c>
      <c r="F61" s="51">
        <v>154844</v>
      </c>
      <c r="G61" s="51"/>
      <c r="H61" s="59"/>
    </row>
    <row r="62" spans="1:8" ht="16.5" customHeight="1">
      <c r="A62" s="14"/>
      <c r="B62" s="50"/>
      <c r="C62" s="50"/>
      <c r="D62" s="8" t="s">
        <v>92</v>
      </c>
      <c r="E62" s="9" t="s">
        <v>93</v>
      </c>
      <c r="F62" s="51">
        <v>150505</v>
      </c>
      <c r="G62" s="51"/>
      <c r="H62" s="59"/>
    </row>
    <row r="63" spans="1:8" ht="16.5" customHeight="1">
      <c r="A63" s="14"/>
      <c r="B63" s="50"/>
      <c r="C63" s="50"/>
      <c r="D63" s="8" t="s">
        <v>94</v>
      </c>
      <c r="E63" s="9" t="s">
        <v>95</v>
      </c>
      <c r="F63" s="51">
        <v>7000</v>
      </c>
      <c r="G63" s="51"/>
      <c r="H63" s="59"/>
    </row>
    <row r="64" spans="1:8" ht="16.5" customHeight="1">
      <c r="A64" s="14"/>
      <c r="B64" s="50"/>
      <c r="C64" s="50"/>
      <c r="D64" s="8" t="s">
        <v>31</v>
      </c>
      <c r="E64" s="9" t="s">
        <v>32</v>
      </c>
      <c r="F64" s="51">
        <v>500</v>
      </c>
      <c r="G64" s="51"/>
      <c r="H64" s="59"/>
    </row>
    <row r="65" spans="1:8" ht="16.5" customHeight="1">
      <c r="A65" s="14"/>
      <c r="B65" s="50"/>
      <c r="C65" s="50"/>
      <c r="D65" s="8" t="s">
        <v>82</v>
      </c>
      <c r="E65" s="9" t="s">
        <v>83</v>
      </c>
      <c r="F65" s="51">
        <v>2000</v>
      </c>
      <c r="G65" s="51"/>
      <c r="H65" s="59"/>
    </row>
    <row r="66" spans="1:8" ht="16.5" customHeight="1">
      <c r="A66" s="14"/>
      <c r="B66" s="50"/>
      <c r="C66" s="50"/>
      <c r="D66" s="8" t="s">
        <v>96</v>
      </c>
      <c r="E66" s="9" t="s">
        <v>97</v>
      </c>
      <c r="F66" s="51">
        <v>44264</v>
      </c>
      <c r="G66" s="51"/>
      <c r="H66" s="59"/>
    </row>
    <row r="67" spans="1:8" ht="38.25" customHeight="1">
      <c r="A67" s="13"/>
      <c r="B67" s="48" t="s">
        <v>98</v>
      </c>
      <c r="C67" s="48"/>
      <c r="D67" s="5"/>
      <c r="E67" s="6" t="s">
        <v>99</v>
      </c>
      <c r="F67" s="49">
        <f>SUM(F68:H76)</f>
        <v>3562323</v>
      </c>
      <c r="G67" s="49"/>
      <c r="H67" s="56"/>
    </row>
    <row r="68" spans="1:8" ht="16.5" customHeight="1">
      <c r="A68" s="14"/>
      <c r="B68" s="50"/>
      <c r="C68" s="50"/>
      <c r="D68" s="8" t="s">
        <v>86</v>
      </c>
      <c r="E68" s="9" t="s">
        <v>87</v>
      </c>
      <c r="F68" s="51">
        <v>2321857</v>
      </c>
      <c r="G68" s="51"/>
      <c r="H68" s="59"/>
    </row>
    <row r="69" spans="1:8" ht="16.5" customHeight="1">
      <c r="A69" s="14"/>
      <c r="B69" s="50"/>
      <c r="C69" s="50"/>
      <c r="D69" s="8" t="s">
        <v>88</v>
      </c>
      <c r="E69" s="9" t="s">
        <v>89</v>
      </c>
      <c r="F69" s="51">
        <v>279173</v>
      </c>
      <c r="G69" s="51"/>
      <c r="H69" s="59"/>
    </row>
    <row r="70" spans="1:8" ht="16.5" customHeight="1">
      <c r="A70" s="14"/>
      <c r="B70" s="50"/>
      <c r="C70" s="50"/>
      <c r="D70" s="8" t="s">
        <v>90</v>
      </c>
      <c r="E70" s="9" t="s">
        <v>91</v>
      </c>
      <c r="F70" s="51">
        <v>18317</v>
      </c>
      <c r="G70" s="51"/>
      <c r="H70" s="59"/>
    </row>
    <row r="71" spans="1:8" ht="16.5" customHeight="1">
      <c r="A71" s="14"/>
      <c r="B71" s="50"/>
      <c r="C71" s="50"/>
      <c r="D71" s="8" t="s">
        <v>92</v>
      </c>
      <c r="E71" s="9" t="s">
        <v>93</v>
      </c>
      <c r="F71" s="51">
        <v>312976</v>
      </c>
      <c r="G71" s="51"/>
      <c r="H71" s="59"/>
    </row>
    <row r="72" spans="1:8" ht="16.5" customHeight="1">
      <c r="A72" s="23"/>
      <c r="B72" s="65"/>
      <c r="C72" s="65"/>
      <c r="D72" s="24" t="s">
        <v>100</v>
      </c>
      <c r="E72" s="25" t="s">
        <v>101</v>
      </c>
      <c r="F72" s="66">
        <v>40000</v>
      </c>
      <c r="G72" s="66"/>
      <c r="H72" s="67"/>
    </row>
    <row r="73" spans="1:8" ht="16.5" customHeight="1">
      <c r="A73" s="28"/>
      <c r="B73" s="70"/>
      <c r="C73" s="70"/>
      <c r="D73" s="29" t="s">
        <v>102</v>
      </c>
      <c r="E73" s="30" t="s">
        <v>103</v>
      </c>
      <c r="F73" s="71">
        <v>300000</v>
      </c>
      <c r="G73" s="71"/>
      <c r="H73" s="72"/>
    </row>
    <row r="74" spans="1:8" ht="16.5" customHeight="1">
      <c r="A74" s="14"/>
      <c r="B74" s="50"/>
      <c r="C74" s="50"/>
      <c r="D74" s="8" t="s">
        <v>94</v>
      </c>
      <c r="E74" s="9" t="s">
        <v>95</v>
      </c>
      <c r="F74" s="51">
        <v>250000</v>
      </c>
      <c r="G74" s="51"/>
      <c r="H74" s="59"/>
    </row>
    <row r="75" spans="1:8" ht="16.5" customHeight="1">
      <c r="A75" s="14"/>
      <c r="B75" s="50"/>
      <c r="C75" s="50"/>
      <c r="D75" s="8" t="s">
        <v>31</v>
      </c>
      <c r="E75" s="9" t="s">
        <v>32</v>
      </c>
      <c r="F75" s="51">
        <v>15000</v>
      </c>
      <c r="G75" s="51"/>
      <c r="H75" s="59"/>
    </row>
    <row r="76" spans="1:8" ht="16.5" customHeight="1">
      <c r="A76" s="14"/>
      <c r="B76" s="50"/>
      <c r="C76" s="50"/>
      <c r="D76" s="8" t="s">
        <v>82</v>
      </c>
      <c r="E76" s="9" t="s">
        <v>83</v>
      </c>
      <c r="F76" s="51">
        <v>25000</v>
      </c>
      <c r="G76" s="51"/>
      <c r="H76" s="59"/>
    </row>
    <row r="77" spans="1:8" ht="26.25" customHeight="1">
      <c r="A77" s="13"/>
      <c r="B77" s="48" t="s">
        <v>104</v>
      </c>
      <c r="C77" s="48"/>
      <c r="D77" s="5"/>
      <c r="E77" s="6" t="s">
        <v>105</v>
      </c>
      <c r="F77" s="49">
        <f>SUM(F78:H83)</f>
        <v>695100</v>
      </c>
      <c r="G77" s="49"/>
      <c r="H77" s="56"/>
    </row>
    <row r="78" spans="1:8" ht="16.5" customHeight="1">
      <c r="A78" s="14"/>
      <c r="B78" s="50"/>
      <c r="C78" s="50"/>
      <c r="D78" s="8" t="s">
        <v>106</v>
      </c>
      <c r="E78" s="9" t="s">
        <v>107</v>
      </c>
      <c r="F78" s="51">
        <v>200000</v>
      </c>
      <c r="G78" s="51"/>
      <c r="H78" s="59"/>
    </row>
    <row r="79" spans="1:8" ht="16.5" customHeight="1">
      <c r="A79" s="14"/>
      <c r="B79" s="50"/>
      <c r="C79" s="50"/>
      <c r="D79" s="8" t="s">
        <v>108</v>
      </c>
      <c r="E79" s="9" t="s">
        <v>109</v>
      </c>
      <c r="F79" s="51">
        <v>50000</v>
      </c>
      <c r="G79" s="51"/>
      <c r="H79" s="59"/>
    </row>
    <row r="80" spans="1:8" ht="16.5" customHeight="1">
      <c r="A80" s="14"/>
      <c r="B80" s="50"/>
      <c r="C80" s="50"/>
      <c r="D80" s="8" t="s">
        <v>110</v>
      </c>
      <c r="E80" s="9" t="s">
        <v>111</v>
      </c>
      <c r="F80" s="51">
        <v>310000</v>
      </c>
      <c r="G80" s="51"/>
      <c r="H80" s="59"/>
    </row>
    <row r="81" spans="1:8" ht="25.5" customHeight="1">
      <c r="A81" s="14"/>
      <c r="B81" s="50"/>
      <c r="C81" s="50"/>
      <c r="D81" s="8" t="s">
        <v>15</v>
      </c>
      <c r="E81" s="9" t="s">
        <v>16</v>
      </c>
      <c r="F81" s="51">
        <v>130000</v>
      </c>
      <c r="G81" s="51"/>
      <c r="H81" s="59"/>
    </row>
    <row r="82" spans="1:8" ht="16.5" customHeight="1">
      <c r="A82" s="14"/>
      <c r="B82" s="50"/>
      <c r="C82" s="50"/>
      <c r="D82" s="8" t="s">
        <v>31</v>
      </c>
      <c r="E82" s="9" t="s">
        <v>32</v>
      </c>
      <c r="F82" s="51">
        <v>100</v>
      </c>
      <c r="G82" s="51"/>
      <c r="H82" s="59"/>
    </row>
    <row r="83" spans="1:8" ht="16.5" customHeight="1">
      <c r="A83" s="14"/>
      <c r="B83" s="50"/>
      <c r="C83" s="50"/>
      <c r="D83" s="8" t="s">
        <v>82</v>
      </c>
      <c r="E83" s="9" t="s">
        <v>83</v>
      </c>
      <c r="F83" s="51">
        <v>5000</v>
      </c>
      <c r="G83" s="51"/>
      <c r="H83" s="59"/>
    </row>
    <row r="84" spans="1:8" ht="16.5" customHeight="1">
      <c r="A84" s="13"/>
      <c r="B84" s="48" t="s">
        <v>112</v>
      </c>
      <c r="C84" s="48"/>
      <c r="D84" s="5"/>
      <c r="E84" s="6" t="s">
        <v>113</v>
      </c>
      <c r="F84" s="49">
        <f>SUM(F85:H86)</f>
        <v>9891127</v>
      </c>
      <c r="G84" s="49"/>
      <c r="H84" s="56"/>
    </row>
    <row r="85" spans="1:8" ht="16.5" customHeight="1">
      <c r="A85" s="14"/>
      <c r="B85" s="50"/>
      <c r="C85" s="50"/>
      <c r="D85" s="8" t="s">
        <v>114</v>
      </c>
      <c r="E85" s="9" t="s">
        <v>79</v>
      </c>
      <c r="F85" s="51">
        <v>9721127</v>
      </c>
      <c r="G85" s="51"/>
      <c r="H85" s="59"/>
    </row>
    <row r="86" spans="1:8" ht="16.5" customHeight="1">
      <c r="A86" s="23"/>
      <c r="B86" s="65"/>
      <c r="C86" s="65"/>
      <c r="D86" s="24" t="s">
        <v>115</v>
      </c>
      <c r="E86" s="25" t="s">
        <v>116</v>
      </c>
      <c r="F86" s="66">
        <v>170000</v>
      </c>
      <c r="G86" s="66"/>
      <c r="H86" s="67"/>
    </row>
    <row r="87" spans="1:8" ht="16.5" customHeight="1">
      <c r="A87" s="26" t="s">
        <v>117</v>
      </c>
      <c r="B87" s="68"/>
      <c r="C87" s="68"/>
      <c r="D87" s="26"/>
      <c r="E87" s="27" t="s">
        <v>118</v>
      </c>
      <c r="F87" s="69">
        <f>SUM(F88,F90,F92,F95)</f>
        <v>22112373</v>
      </c>
      <c r="G87" s="69"/>
      <c r="H87" s="69"/>
    </row>
    <row r="88" spans="1:8" ht="19.5" customHeight="1">
      <c r="A88" s="4"/>
      <c r="B88" s="48" t="s">
        <v>119</v>
      </c>
      <c r="C88" s="48"/>
      <c r="D88" s="5"/>
      <c r="E88" s="6" t="s">
        <v>120</v>
      </c>
      <c r="F88" s="49">
        <f>SUM(F89)</f>
        <v>13127729</v>
      </c>
      <c r="G88" s="49"/>
      <c r="H88" s="49"/>
    </row>
    <row r="89" spans="1:8" ht="16.5" customHeight="1">
      <c r="A89" s="7"/>
      <c r="B89" s="50"/>
      <c r="C89" s="50"/>
      <c r="D89" s="8" t="s">
        <v>121</v>
      </c>
      <c r="E89" s="9" t="s">
        <v>122</v>
      </c>
      <c r="F89" s="51">
        <v>13127729</v>
      </c>
      <c r="G89" s="51"/>
      <c r="H89" s="51"/>
    </row>
    <row r="90" spans="1:8" ht="16.5" customHeight="1">
      <c r="A90" s="4"/>
      <c r="B90" s="48" t="s">
        <v>123</v>
      </c>
      <c r="C90" s="48"/>
      <c r="D90" s="5"/>
      <c r="E90" s="6" t="s">
        <v>124</v>
      </c>
      <c r="F90" s="49">
        <f>SUM(F91)</f>
        <v>8529092</v>
      </c>
      <c r="G90" s="49"/>
      <c r="H90" s="49"/>
    </row>
    <row r="91" spans="1:8" ht="16.5" customHeight="1">
      <c r="A91" s="7"/>
      <c r="B91" s="50"/>
      <c r="C91" s="50"/>
      <c r="D91" s="8" t="s">
        <v>121</v>
      </c>
      <c r="E91" s="9" t="s">
        <v>122</v>
      </c>
      <c r="F91" s="51">
        <v>8529092</v>
      </c>
      <c r="G91" s="51"/>
      <c r="H91" s="51"/>
    </row>
    <row r="92" spans="1:8" ht="16.5" customHeight="1">
      <c r="A92" s="4"/>
      <c r="B92" s="48" t="s">
        <v>125</v>
      </c>
      <c r="C92" s="48"/>
      <c r="D92" s="5"/>
      <c r="E92" s="6" t="s">
        <v>126</v>
      </c>
      <c r="F92" s="49">
        <f>SUM(F93:H94)</f>
        <v>108791</v>
      </c>
      <c r="G92" s="49"/>
      <c r="H92" s="49"/>
    </row>
    <row r="93" spans="1:8" ht="28.5" customHeight="1">
      <c r="A93" s="7"/>
      <c r="B93" s="50"/>
      <c r="C93" s="50"/>
      <c r="D93" s="8" t="s">
        <v>127</v>
      </c>
      <c r="E93" s="9" t="s">
        <v>128</v>
      </c>
      <c r="F93" s="51">
        <v>16765</v>
      </c>
      <c r="G93" s="51"/>
      <c r="H93" s="51"/>
    </row>
    <row r="94" spans="1:8" ht="38.25" customHeight="1">
      <c r="A94" s="7"/>
      <c r="B94" s="50"/>
      <c r="C94" s="50"/>
      <c r="D94" s="8" t="s">
        <v>129</v>
      </c>
      <c r="E94" s="9" t="s">
        <v>130</v>
      </c>
      <c r="F94" s="51">
        <v>92026</v>
      </c>
      <c r="G94" s="51"/>
      <c r="H94" s="51"/>
    </row>
    <row r="95" spans="1:8" ht="16.5" customHeight="1">
      <c r="A95" s="4"/>
      <c r="B95" s="48" t="s">
        <v>131</v>
      </c>
      <c r="C95" s="48"/>
      <c r="D95" s="5"/>
      <c r="E95" s="6" t="s">
        <v>132</v>
      </c>
      <c r="F95" s="49">
        <f>SUM(F96)</f>
        <v>346761</v>
      </c>
      <c r="G95" s="49"/>
      <c r="H95" s="49"/>
    </row>
    <row r="96" spans="1:8" ht="16.5" customHeight="1">
      <c r="A96" s="7"/>
      <c r="B96" s="50"/>
      <c r="C96" s="50"/>
      <c r="D96" s="8" t="s">
        <v>121</v>
      </c>
      <c r="E96" s="9" t="s">
        <v>122</v>
      </c>
      <c r="F96" s="51">
        <v>346761</v>
      </c>
      <c r="G96" s="51"/>
      <c r="H96" s="51"/>
    </row>
    <row r="97" spans="1:8" ht="16.5" customHeight="1">
      <c r="A97" s="2" t="s">
        <v>133</v>
      </c>
      <c r="B97" s="46"/>
      <c r="C97" s="46"/>
      <c r="D97" s="2"/>
      <c r="E97" s="3" t="s">
        <v>134</v>
      </c>
      <c r="F97" s="47">
        <f>SUM(F98,F101,F106)</f>
        <v>1060620</v>
      </c>
      <c r="G97" s="47"/>
      <c r="H97" s="47"/>
    </row>
    <row r="98" spans="1:8" ht="16.5" customHeight="1">
      <c r="A98" s="4"/>
      <c r="B98" s="48" t="s">
        <v>137</v>
      </c>
      <c r="C98" s="48"/>
      <c r="D98" s="5"/>
      <c r="E98" s="6" t="s">
        <v>138</v>
      </c>
      <c r="F98" s="49">
        <f>SUM(F99,F100)</f>
        <v>277600</v>
      </c>
      <c r="G98" s="49"/>
      <c r="H98" s="49"/>
    </row>
    <row r="99" spans="1:8" ht="16.5" customHeight="1">
      <c r="A99" s="7"/>
      <c r="B99" s="50"/>
      <c r="C99" s="50"/>
      <c r="D99" s="8" t="s">
        <v>64</v>
      </c>
      <c r="E99" s="9" t="s">
        <v>65</v>
      </c>
      <c r="F99" s="51">
        <v>10000</v>
      </c>
      <c r="G99" s="51"/>
      <c r="H99" s="51"/>
    </row>
    <row r="100" spans="1:8" ht="28.5" customHeight="1">
      <c r="A100" s="7"/>
      <c r="B100" s="50"/>
      <c r="C100" s="50"/>
      <c r="D100" s="8" t="s">
        <v>127</v>
      </c>
      <c r="E100" s="9" t="s">
        <v>128</v>
      </c>
      <c r="F100" s="51">
        <v>267600</v>
      </c>
      <c r="G100" s="51"/>
      <c r="H100" s="51"/>
    </row>
    <row r="101" spans="1:8" ht="16.5" customHeight="1">
      <c r="A101" s="4"/>
      <c r="B101" s="48" t="s">
        <v>139</v>
      </c>
      <c r="C101" s="48"/>
      <c r="D101" s="5"/>
      <c r="E101" s="6" t="s">
        <v>140</v>
      </c>
      <c r="F101" s="49">
        <f>SUM(F102:H105)</f>
        <v>664386</v>
      </c>
      <c r="G101" s="49"/>
      <c r="H101" s="49"/>
    </row>
    <row r="102" spans="1:8" ht="16.5" customHeight="1">
      <c r="A102" s="7"/>
      <c r="B102" s="50"/>
      <c r="C102" s="50"/>
      <c r="D102" s="8" t="s">
        <v>64</v>
      </c>
      <c r="E102" s="9" t="s">
        <v>65</v>
      </c>
      <c r="F102" s="51">
        <v>65000</v>
      </c>
      <c r="G102" s="51"/>
      <c r="H102" s="51"/>
    </row>
    <row r="103" spans="1:8" ht="16.5" customHeight="1">
      <c r="A103" s="7"/>
      <c r="B103" s="50"/>
      <c r="C103" s="50"/>
      <c r="D103" s="8" t="s">
        <v>17</v>
      </c>
      <c r="E103" s="9" t="s">
        <v>18</v>
      </c>
      <c r="F103" s="51">
        <v>100</v>
      </c>
      <c r="G103" s="51"/>
      <c r="H103" s="51"/>
    </row>
    <row r="104" spans="1:8" ht="25.5" customHeight="1">
      <c r="A104" s="7"/>
      <c r="B104" s="50"/>
      <c r="C104" s="50"/>
      <c r="D104" s="8" t="s">
        <v>127</v>
      </c>
      <c r="E104" s="9" t="s">
        <v>128</v>
      </c>
      <c r="F104" s="51">
        <v>464286</v>
      </c>
      <c r="G104" s="51"/>
      <c r="H104" s="51"/>
    </row>
    <row r="105" spans="1:8" ht="30" customHeight="1">
      <c r="A105" s="7"/>
      <c r="B105" s="50"/>
      <c r="C105" s="50"/>
      <c r="D105" s="8" t="s">
        <v>145</v>
      </c>
      <c r="E105" s="9" t="s">
        <v>146</v>
      </c>
      <c r="F105" s="51">
        <v>135000</v>
      </c>
      <c r="G105" s="51"/>
      <c r="H105" s="51"/>
    </row>
    <row r="106" spans="1:8" ht="47.25" customHeight="1">
      <c r="A106" s="4"/>
      <c r="B106" s="48" t="s">
        <v>151</v>
      </c>
      <c r="C106" s="48"/>
      <c r="D106" s="5"/>
      <c r="E106" s="6" t="s">
        <v>152</v>
      </c>
      <c r="F106" s="49">
        <f>SUM(F107)</f>
        <v>118634</v>
      </c>
      <c r="G106" s="49"/>
      <c r="H106" s="49"/>
    </row>
    <row r="107" spans="1:8" ht="40.5" customHeight="1">
      <c r="A107" s="7"/>
      <c r="B107" s="50"/>
      <c r="C107" s="50"/>
      <c r="D107" s="8" t="s">
        <v>153</v>
      </c>
      <c r="E107" s="9" t="s">
        <v>154</v>
      </c>
      <c r="F107" s="51">
        <v>118634</v>
      </c>
      <c r="G107" s="51"/>
      <c r="H107" s="51"/>
    </row>
    <row r="108" spans="1:8" ht="16.5" customHeight="1">
      <c r="A108" s="18" t="s">
        <v>155</v>
      </c>
      <c r="B108" s="76"/>
      <c r="C108" s="76"/>
      <c r="D108" s="18"/>
      <c r="E108" s="19" t="s">
        <v>156</v>
      </c>
      <c r="F108" s="77">
        <f>SUM(F109,F111)</f>
        <v>800</v>
      </c>
      <c r="G108" s="77"/>
      <c r="H108" s="77"/>
    </row>
    <row r="109" spans="1:8" ht="16.5" customHeight="1">
      <c r="A109" s="20"/>
      <c r="B109" s="73" t="s">
        <v>157</v>
      </c>
      <c r="C109" s="73"/>
      <c r="D109" s="21"/>
      <c r="E109" s="22" t="s">
        <v>158</v>
      </c>
      <c r="F109" s="74">
        <f>SUM(F110)</f>
        <v>300</v>
      </c>
      <c r="G109" s="74"/>
      <c r="H109" s="75"/>
    </row>
    <row r="110" spans="1:8" ht="16.5" customHeight="1">
      <c r="A110" s="14"/>
      <c r="B110" s="50"/>
      <c r="C110" s="50"/>
      <c r="D110" s="8" t="s">
        <v>40</v>
      </c>
      <c r="E110" s="9" t="s">
        <v>41</v>
      </c>
      <c r="F110" s="51">
        <v>300</v>
      </c>
      <c r="G110" s="51"/>
      <c r="H110" s="59"/>
    </row>
    <row r="111" spans="1:8" ht="16.5" customHeight="1">
      <c r="A111" s="31"/>
      <c r="B111" s="78" t="s">
        <v>159</v>
      </c>
      <c r="C111" s="78"/>
      <c r="D111" s="32"/>
      <c r="E111" s="33" t="s">
        <v>8</v>
      </c>
      <c r="F111" s="79">
        <f>SUM(F112)</f>
        <v>500</v>
      </c>
      <c r="G111" s="79"/>
      <c r="H111" s="80"/>
    </row>
    <row r="112" spans="1:8" ht="39.75" customHeight="1">
      <c r="A112" s="34"/>
      <c r="B112" s="81"/>
      <c r="C112" s="81"/>
      <c r="D112" s="35" t="s">
        <v>52</v>
      </c>
      <c r="E112" s="36" t="s">
        <v>53</v>
      </c>
      <c r="F112" s="82">
        <v>500</v>
      </c>
      <c r="G112" s="82"/>
      <c r="H112" s="83"/>
    </row>
    <row r="113" spans="1:8" ht="16.5" customHeight="1">
      <c r="A113" s="26" t="s">
        <v>160</v>
      </c>
      <c r="B113" s="68"/>
      <c r="C113" s="68"/>
      <c r="D113" s="26"/>
      <c r="E113" s="27" t="s">
        <v>161</v>
      </c>
      <c r="F113" s="69">
        <f>SUM(F114,F117,F119,F121,F123,F125)</f>
        <v>1478700</v>
      </c>
      <c r="G113" s="69"/>
      <c r="H113" s="69"/>
    </row>
    <row r="114" spans="1:8" ht="46.5" customHeight="1">
      <c r="A114" s="4"/>
      <c r="B114" s="48" t="s">
        <v>164</v>
      </c>
      <c r="C114" s="48"/>
      <c r="D114" s="5"/>
      <c r="E114" s="6" t="s">
        <v>165</v>
      </c>
      <c r="F114" s="49">
        <f>SUM(F115:H116)</f>
        <v>141300</v>
      </c>
      <c r="G114" s="49"/>
      <c r="H114" s="49"/>
    </row>
    <row r="115" spans="1:8" ht="38.25" customHeight="1">
      <c r="A115" s="7"/>
      <c r="B115" s="50"/>
      <c r="C115" s="50"/>
      <c r="D115" s="8" t="s">
        <v>52</v>
      </c>
      <c r="E115" s="9" t="s">
        <v>53</v>
      </c>
      <c r="F115" s="51">
        <v>67000</v>
      </c>
      <c r="G115" s="51"/>
      <c r="H115" s="51"/>
    </row>
    <row r="116" spans="1:8" ht="32.25" customHeight="1">
      <c r="A116" s="7"/>
      <c r="B116" s="50"/>
      <c r="C116" s="50"/>
      <c r="D116" s="8" t="s">
        <v>127</v>
      </c>
      <c r="E116" s="9" t="s">
        <v>128</v>
      </c>
      <c r="F116" s="51">
        <v>74300</v>
      </c>
      <c r="G116" s="51"/>
      <c r="H116" s="51"/>
    </row>
    <row r="117" spans="1:8" ht="28.5" customHeight="1">
      <c r="A117" s="4"/>
      <c r="B117" s="48" t="s">
        <v>166</v>
      </c>
      <c r="C117" s="48"/>
      <c r="D117" s="5"/>
      <c r="E117" s="6" t="s">
        <v>167</v>
      </c>
      <c r="F117" s="49">
        <f>SUM(F118:H118)</f>
        <v>248900</v>
      </c>
      <c r="G117" s="49"/>
      <c r="H117" s="49"/>
    </row>
    <row r="118" spans="1:8" ht="24.75" customHeight="1">
      <c r="A118" s="7"/>
      <c r="B118" s="50"/>
      <c r="C118" s="50"/>
      <c r="D118" s="8" t="s">
        <v>127</v>
      </c>
      <c r="E118" s="9" t="s">
        <v>128</v>
      </c>
      <c r="F118" s="51">
        <v>248900</v>
      </c>
      <c r="G118" s="51"/>
      <c r="H118" s="51"/>
    </row>
    <row r="119" spans="1:8" ht="16.5" customHeight="1">
      <c r="A119" s="4"/>
      <c r="B119" s="48" t="s">
        <v>168</v>
      </c>
      <c r="C119" s="48"/>
      <c r="D119" s="5"/>
      <c r="E119" s="6" t="s">
        <v>169</v>
      </c>
      <c r="F119" s="49">
        <f>SUM(F120:H120)</f>
        <v>464700</v>
      </c>
      <c r="G119" s="49"/>
      <c r="H119" s="49"/>
    </row>
    <row r="120" spans="1:8" ht="26.25" customHeight="1">
      <c r="A120" s="7"/>
      <c r="B120" s="50"/>
      <c r="C120" s="50"/>
      <c r="D120" s="8" t="s">
        <v>127</v>
      </c>
      <c r="E120" s="9" t="s">
        <v>128</v>
      </c>
      <c r="F120" s="51">
        <v>464700</v>
      </c>
      <c r="G120" s="51"/>
      <c r="H120" s="51"/>
    </row>
    <row r="121" spans="1:8" ht="16.5" customHeight="1">
      <c r="A121" s="4"/>
      <c r="B121" s="48" t="s">
        <v>170</v>
      </c>
      <c r="C121" s="48"/>
      <c r="D121" s="5"/>
      <c r="E121" s="6" t="s">
        <v>171</v>
      </c>
      <c r="F121" s="49">
        <f>SUM(F122:H122)</f>
        <v>315800</v>
      </c>
      <c r="G121" s="49"/>
      <c r="H121" s="49"/>
    </row>
    <row r="122" spans="1:8" ht="27" customHeight="1">
      <c r="A122" s="7"/>
      <c r="B122" s="50"/>
      <c r="C122" s="50"/>
      <c r="D122" s="8" t="s">
        <v>127</v>
      </c>
      <c r="E122" s="9" t="s">
        <v>128</v>
      </c>
      <c r="F122" s="51">
        <v>315800</v>
      </c>
      <c r="G122" s="51"/>
      <c r="H122" s="51"/>
    </row>
    <row r="123" spans="1:8" ht="16.5" customHeight="1">
      <c r="A123" s="4"/>
      <c r="B123" s="48" t="s">
        <v>172</v>
      </c>
      <c r="C123" s="48"/>
      <c r="D123" s="5"/>
      <c r="E123" s="6" t="s">
        <v>173</v>
      </c>
      <c r="F123" s="49">
        <f>SUM(F124:H124)</f>
        <v>78000</v>
      </c>
      <c r="G123" s="49"/>
      <c r="H123" s="49"/>
    </row>
    <row r="124" spans="1:8" ht="37.5" customHeight="1">
      <c r="A124" s="7"/>
      <c r="B124" s="50"/>
      <c r="C124" s="50"/>
      <c r="D124" s="8" t="s">
        <v>52</v>
      </c>
      <c r="E124" s="9" t="s">
        <v>53</v>
      </c>
      <c r="F124" s="51">
        <v>78000</v>
      </c>
      <c r="G124" s="51"/>
      <c r="H124" s="51"/>
    </row>
    <row r="125" spans="1:8" ht="16.5" customHeight="1">
      <c r="A125" s="4"/>
      <c r="B125" s="48" t="s">
        <v>174</v>
      </c>
      <c r="C125" s="48"/>
      <c r="D125" s="5"/>
      <c r="E125" s="6" t="s">
        <v>175</v>
      </c>
      <c r="F125" s="49">
        <f>SUM(F126)</f>
        <v>230000</v>
      </c>
      <c r="G125" s="49"/>
      <c r="H125" s="49"/>
    </row>
    <row r="126" spans="1:8" ht="28.5" customHeight="1">
      <c r="A126" s="7"/>
      <c r="B126" s="50"/>
      <c r="C126" s="50"/>
      <c r="D126" s="8" t="s">
        <v>127</v>
      </c>
      <c r="E126" s="9" t="s">
        <v>128</v>
      </c>
      <c r="F126" s="51">
        <v>230000</v>
      </c>
      <c r="G126" s="51"/>
      <c r="H126" s="51"/>
    </row>
    <row r="127" spans="1:8" ht="16.5" customHeight="1">
      <c r="A127" s="2" t="s">
        <v>176</v>
      </c>
      <c r="B127" s="46"/>
      <c r="C127" s="46"/>
      <c r="D127" s="2"/>
      <c r="E127" s="3" t="s">
        <v>177</v>
      </c>
      <c r="F127" s="47">
        <v>450000</v>
      </c>
      <c r="G127" s="47"/>
      <c r="H127" s="47"/>
    </row>
    <row r="128" spans="1:8" ht="16.5" customHeight="1">
      <c r="A128" s="4"/>
      <c r="B128" s="48" t="s">
        <v>178</v>
      </c>
      <c r="C128" s="48"/>
      <c r="D128" s="5"/>
      <c r="E128" s="6" t="s">
        <v>179</v>
      </c>
      <c r="F128" s="49">
        <v>450000</v>
      </c>
      <c r="G128" s="49"/>
      <c r="H128" s="49"/>
    </row>
    <row r="129" spans="1:8" ht="28.5" customHeight="1">
      <c r="A129" s="7"/>
      <c r="B129" s="50"/>
      <c r="C129" s="50"/>
      <c r="D129" s="8" t="s">
        <v>127</v>
      </c>
      <c r="E129" s="9" t="s">
        <v>128</v>
      </c>
      <c r="F129" s="51">
        <v>450000</v>
      </c>
      <c r="G129" s="51"/>
      <c r="H129" s="51"/>
    </row>
    <row r="130" spans="1:8" ht="16.5" customHeight="1">
      <c r="A130" s="2" t="s">
        <v>180</v>
      </c>
      <c r="B130" s="46"/>
      <c r="C130" s="46"/>
      <c r="D130" s="2"/>
      <c r="E130" s="3" t="s">
        <v>181</v>
      </c>
      <c r="F130" s="47">
        <f>SUM(F131,F133)</f>
        <v>19420000</v>
      </c>
      <c r="G130" s="47"/>
      <c r="H130" s="47"/>
    </row>
    <row r="131" spans="1:8" ht="16.5" customHeight="1">
      <c r="A131" s="4"/>
      <c r="B131" s="48" t="s">
        <v>182</v>
      </c>
      <c r="C131" s="48"/>
      <c r="D131" s="5"/>
      <c r="E131" s="6" t="s">
        <v>183</v>
      </c>
      <c r="F131" s="49">
        <f>SUM(F132)</f>
        <v>11801000</v>
      </c>
      <c r="G131" s="49"/>
      <c r="H131" s="49"/>
    </row>
    <row r="132" spans="1:8" ht="62.25" customHeight="1">
      <c r="A132" s="7"/>
      <c r="B132" s="50"/>
      <c r="C132" s="50"/>
      <c r="D132" s="8" t="s">
        <v>184</v>
      </c>
      <c r="E132" s="9" t="s">
        <v>185</v>
      </c>
      <c r="F132" s="51">
        <v>11801000</v>
      </c>
      <c r="G132" s="51"/>
      <c r="H132" s="51"/>
    </row>
    <row r="133" spans="1:8" ht="30" customHeight="1">
      <c r="A133" s="4"/>
      <c r="B133" s="48" t="s">
        <v>186</v>
      </c>
      <c r="C133" s="48"/>
      <c r="D133" s="5"/>
      <c r="E133" s="6" t="s">
        <v>187</v>
      </c>
      <c r="F133" s="49">
        <f>SUM(F134:H134)</f>
        <v>7619000</v>
      </c>
      <c r="G133" s="49"/>
      <c r="H133" s="49"/>
    </row>
    <row r="134" spans="1:8" ht="38.25" customHeight="1">
      <c r="A134" s="7"/>
      <c r="B134" s="50"/>
      <c r="C134" s="50"/>
      <c r="D134" s="8" t="s">
        <v>52</v>
      </c>
      <c r="E134" s="9" t="s">
        <v>53</v>
      </c>
      <c r="F134" s="51">
        <v>7619000</v>
      </c>
      <c r="G134" s="51"/>
      <c r="H134" s="51"/>
    </row>
    <row r="135" spans="1:8" ht="16.5" customHeight="1">
      <c r="A135" s="18" t="s">
        <v>190</v>
      </c>
      <c r="B135" s="76"/>
      <c r="C135" s="76"/>
      <c r="D135" s="18"/>
      <c r="E135" s="19" t="s">
        <v>191</v>
      </c>
      <c r="F135" s="77">
        <f>SUM(F136,F138,F145,F147)</f>
        <v>1908598</v>
      </c>
      <c r="G135" s="77"/>
      <c r="H135" s="77"/>
    </row>
    <row r="136" spans="1:8" ht="16.5" customHeight="1">
      <c r="A136" s="20"/>
      <c r="B136" s="73" t="s">
        <v>192</v>
      </c>
      <c r="C136" s="73"/>
      <c r="D136" s="21"/>
      <c r="E136" s="22" t="s">
        <v>193</v>
      </c>
      <c r="F136" s="74">
        <f>SUM(F137)</f>
        <v>20000</v>
      </c>
      <c r="G136" s="74"/>
      <c r="H136" s="75"/>
    </row>
    <row r="137" spans="1:8" ht="16.5" customHeight="1">
      <c r="A137" s="14"/>
      <c r="B137" s="50"/>
      <c r="C137" s="50"/>
      <c r="D137" s="8" t="s">
        <v>40</v>
      </c>
      <c r="E137" s="9" t="s">
        <v>41</v>
      </c>
      <c r="F137" s="51">
        <v>20000</v>
      </c>
      <c r="G137" s="51"/>
      <c r="H137" s="59"/>
    </row>
    <row r="138" spans="1:8" ht="16.5" customHeight="1">
      <c r="A138" s="13"/>
      <c r="B138" s="48" t="s">
        <v>194</v>
      </c>
      <c r="C138" s="48"/>
      <c r="D138" s="5"/>
      <c r="E138" s="6" t="s">
        <v>195</v>
      </c>
      <c r="F138" s="49">
        <f>SUM(F139:H144)</f>
        <v>1538100</v>
      </c>
      <c r="G138" s="49"/>
      <c r="H138" s="56"/>
    </row>
    <row r="139" spans="1:8" ht="27" customHeight="1">
      <c r="A139" s="14"/>
      <c r="B139" s="50"/>
      <c r="C139" s="50"/>
      <c r="D139" s="8" t="s">
        <v>15</v>
      </c>
      <c r="E139" s="9" t="s">
        <v>16</v>
      </c>
      <c r="F139" s="51">
        <v>1510000</v>
      </c>
      <c r="G139" s="51"/>
      <c r="H139" s="59"/>
    </row>
    <row r="140" spans="1:8" ht="27" customHeight="1">
      <c r="A140" s="14"/>
      <c r="B140" s="50"/>
      <c r="C140" s="50"/>
      <c r="D140" s="8" t="s">
        <v>196</v>
      </c>
      <c r="E140" s="9" t="s">
        <v>197</v>
      </c>
      <c r="F140" s="51">
        <v>100</v>
      </c>
      <c r="G140" s="51"/>
      <c r="H140" s="59"/>
    </row>
    <row r="141" spans="1:8" ht="16.5" customHeight="1">
      <c r="A141" s="14"/>
      <c r="B141" s="50"/>
      <c r="C141" s="50"/>
      <c r="D141" s="8" t="s">
        <v>31</v>
      </c>
      <c r="E141" s="9" t="s">
        <v>32</v>
      </c>
      <c r="F141" s="51">
        <v>20000</v>
      </c>
      <c r="G141" s="51"/>
      <c r="H141" s="59"/>
    </row>
    <row r="142" spans="1:8" ht="16.5" customHeight="1">
      <c r="A142" s="23"/>
      <c r="B142" s="65"/>
      <c r="C142" s="65"/>
      <c r="D142" s="24" t="s">
        <v>64</v>
      </c>
      <c r="E142" s="25" t="s">
        <v>65</v>
      </c>
      <c r="F142" s="66">
        <v>1000</v>
      </c>
      <c r="G142" s="66"/>
      <c r="H142" s="67"/>
    </row>
    <row r="143" spans="1:8" ht="16.5" customHeight="1">
      <c r="A143" s="28"/>
      <c r="B143" s="70"/>
      <c r="C143" s="70"/>
      <c r="D143" s="29" t="s">
        <v>82</v>
      </c>
      <c r="E143" s="30" t="s">
        <v>83</v>
      </c>
      <c r="F143" s="71">
        <v>2000</v>
      </c>
      <c r="G143" s="71"/>
      <c r="H143" s="72"/>
    </row>
    <row r="144" spans="1:8" ht="16.5" customHeight="1">
      <c r="A144" s="14"/>
      <c r="B144" s="50"/>
      <c r="C144" s="50"/>
      <c r="D144" s="8" t="s">
        <v>17</v>
      </c>
      <c r="E144" s="9" t="s">
        <v>18</v>
      </c>
      <c r="F144" s="51">
        <v>5000</v>
      </c>
      <c r="G144" s="51"/>
      <c r="H144" s="59"/>
    </row>
    <row r="145" spans="1:8" ht="31.5" customHeight="1">
      <c r="A145" s="13"/>
      <c r="B145" s="48" t="s">
        <v>198</v>
      </c>
      <c r="C145" s="48"/>
      <c r="D145" s="5"/>
      <c r="E145" s="6" t="s">
        <v>199</v>
      </c>
      <c r="F145" s="49">
        <f>SUM(F146)</f>
        <v>80000</v>
      </c>
      <c r="G145" s="49"/>
      <c r="H145" s="56"/>
    </row>
    <row r="146" spans="1:8" ht="16.5" customHeight="1">
      <c r="A146" s="14"/>
      <c r="B146" s="50"/>
      <c r="C146" s="50"/>
      <c r="D146" s="8" t="s">
        <v>31</v>
      </c>
      <c r="E146" s="9" t="s">
        <v>32</v>
      </c>
      <c r="F146" s="51">
        <v>80000</v>
      </c>
      <c r="G146" s="51"/>
      <c r="H146" s="59"/>
    </row>
    <row r="147" spans="1:8" ht="16.5" customHeight="1">
      <c r="A147" s="13"/>
      <c r="B147" s="48" t="s">
        <v>200</v>
      </c>
      <c r="C147" s="48"/>
      <c r="D147" s="5"/>
      <c r="E147" s="6" t="s">
        <v>8</v>
      </c>
      <c r="F147" s="49">
        <f>SUM(F148:H151)</f>
        <v>270498</v>
      </c>
      <c r="G147" s="49"/>
      <c r="H147" s="56"/>
    </row>
    <row r="148" spans="1:8" ht="16.5" customHeight="1">
      <c r="A148" s="14"/>
      <c r="B148" s="50"/>
      <c r="C148" s="50"/>
      <c r="D148" s="8" t="s">
        <v>31</v>
      </c>
      <c r="E148" s="9" t="s">
        <v>32</v>
      </c>
      <c r="F148" s="51">
        <v>100</v>
      </c>
      <c r="G148" s="51"/>
      <c r="H148" s="59"/>
    </row>
    <row r="149" spans="1:8" ht="16.5" customHeight="1">
      <c r="A149" s="14"/>
      <c r="B149" s="50"/>
      <c r="C149" s="50"/>
      <c r="D149" s="8" t="s">
        <v>17</v>
      </c>
      <c r="E149" s="9" t="s">
        <v>18</v>
      </c>
      <c r="F149" s="51">
        <v>100</v>
      </c>
      <c r="G149" s="51"/>
      <c r="H149" s="59"/>
    </row>
    <row r="150" spans="1:8" ht="16.5" customHeight="1">
      <c r="A150" s="14"/>
      <c r="B150" s="50"/>
      <c r="C150" s="50"/>
      <c r="D150" s="8" t="s">
        <v>40</v>
      </c>
      <c r="E150" s="9" t="s">
        <v>41</v>
      </c>
      <c r="F150" s="51">
        <v>30000</v>
      </c>
      <c r="G150" s="51"/>
      <c r="H150" s="59"/>
    </row>
    <row r="151" spans="1:8" ht="48" customHeight="1">
      <c r="A151" s="23"/>
      <c r="B151" s="65"/>
      <c r="C151" s="65"/>
      <c r="D151" s="24" t="s">
        <v>201</v>
      </c>
      <c r="E151" s="25" t="s">
        <v>202</v>
      </c>
      <c r="F151" s="66">
        <v>240298</v>
      </c>
      <c r="G151" s="66"/>
      <c r="H151" s="67"/>
    </row>
    <row r="152" spans="1:8" ht="16.5" customHeight="1">
      <c r="A152" s="26" t="s">
        <v>203</v>
      </c>
      <c r="B152" s="68"/>
      <c r="C152" s="68"/>
      <c r="D152" s="26"/>
      <c r="E152" s="27" t="s">
        <v>204</v>
      </c>
      <c r="F152" s="69">
        <f>SUM(F153)</f>
        <v>2000</v>
      </c>
      <c r="G152" s="69"/>
      <c r="H152" s="69"/>
    </row>
    <row r="153" spans="1:8" ht="16.5" customHeight="1">
      <c r="A153" s="4"/>
      <c r="B153" s="48" t="s">
        <v>205</v>
      </c>
      <c r="C153" s="48"/>
      <c r="D153" s="5"/>
      <c r="E153" s="6" t="s">
        <v>206</v>
      </c>
      <c r="F153" s="49">
        <f>SUM(F154)</f>
        <v>2000</v>
      </c>
      <c r="G153" s="49"/>
      <c r="H153" s="49"/>
    </row>
    <row r="154" spans="1:8" ht="16.5" customHeight="1">
      <c r="A154" s="7"/>
      <c r="B154" s="50"/>
      <c r="C154" s="50"/>
      <c r="D154" s="8" t="s">
        <v>40</v>
      </c>
      <c r="E154" s="9" t="s">
        <v>41</v>
      </c>
      <c r="F154" s="51">
        <v>2000</v>
      </c>
      <c r="G154" s="51"/>
      <c r="H154" s="51"/>
    </row>
    <row r="155" spans="1:8" ht="16.5" customHeight="1">
      <c r="A155" s="42" t="s">
        <v>207</v>
      </c>
      <c r="B155" s="42"/>
      <c r="C155" s="42"/>
      <c r="D155" s="42"/>
      <c r="E155" s="42"/>
      <c r="F155" s="43">
        <f>SUM(F152,F135,F130,F127,F113,F108,F97,F87,F54,F48,F45,F32,F29,F17,F10,F7)</f>
        <v>66044419</v>
      </c>
      <c r="G155" s="43"/>
      <c r="H155" s="43"/>
    </row>
    <row r="156" spans="1:8" ht="5.25" customHeight="1">
      <c r="A156" s="44"/>
      <c r="B156" s="44"/>
      <c r="C156" s="45"/>
      <c r="D156" s="45"/>
      <c r="E156" s="45"/>
      <c r="F156" s="45"/>
      <c r="G156" s="45"/>
      <c r="H156" s="45"/>
    </row>
  </sheetData>
  <sheetProtection/>
  <mergeCells count="304">
    <mergeCell ref="B6:C6"/>
    <mergeCell ref="F6:H6"/>
    <mergeCell ref="B7:C7"/>
    <mergeCell ref="F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F14:H14"/>
    <mergeCell ref="B15:C15"/>
    <mergeCell ref="F15:H15"/>
    <mergeCell ref="B16:C16"/>
    <mergeCell ref="F16:H16"/>
    <mergeCell ref="B17:C17"/>
    <mergeCell ref="F17:H17"/>
    <mergeCell ref="B18:C18"/>
    <mergeCell ref="F18:H18"/>
    <mergeCell ref="B19:C19"/>
    <mergeCell ref="F19:H19"/>
    <mergeCell ref="B20:C20"/>
    <mergeCell ref="F20:H20"/>
    <mergeCell ref="B21:C21"/>
    <mergeCell ref="F21:H21"/>
    <mergeCell ref="B22:C22"/>
    <mergeCell ref="F22:H22"/>
    <mergeCell ref="B23:C23"/>
    <mergeCell ref="F23:H23"/>
    <mergeCell ref="B24:C24"/>
    <mergeCell ref="F24:H24"/>
    <mergeCell ref="B25:C25"/>
    <mergeCell ref="F25:H25"/>
    <mergeCell ref="B26:C26"/>
    <mergeCell ref="F26:H26"/>
    <mergeCell ref="B27:C27"/>
    <mergeCell ref="F27:H27"/>
    <mergeCell ref="B28:C28"/>
    <mergeCell ref="F28:H28"/>
    <mergeCell ref="B29:C29"/>
    <mergeCell ref="F29:H29"/>
    <mergeCell ref="B30:C30"/>
    <mergeCell ref="F30:H30"/>
    <mergeCell ref="B31:C31"/>
    <mergeCell ref="F31:H31"/>
    <mergeCell ref="B32:C32"/>
    <mergeCell ref="F32:H32"/>
    <mergeCell ref="B33:C33"/>
    <mergeCell ref="F33:H33"/>
    <mergeCell ref="B34:C34"/>
    <mergeCell ref="F34:H34"/>
    <mergeCell ref="B35:C35"/>
    <mergeCell ref="F35:H35"/>
    <mergeCell ref="B36:C36"/>
    <mergeCell ref="F36:H36"/>
    <mergeCell ref="B37:C37"/>
    <mergeCell ref="F37:H37"/>
    <mergeCell ref="B38:C38"/>
    <mergeCell ref="F38:H38"/>
    <mergeCell ref="B39:C39"/>
    <mergeCell ref="F39:H39"/>
    <mergeCell ref="B40:C40"/>
    <mergeCell ref="F40:H40"/>
    <mergeCell ref="B41:C41"/>
    <mergeCell ref="F41:H41"/>
    <mergeCell ref="B42:C42"/>
    <mergeCell ref="F42:H42"/>
    <mergeCell ref="B43:C43"/>
    <mergeCell ref="F43:H43"/>
    <mergeCell ref="B44:C44"/>
    <mergeCell ref="F44:H44"/>
    <mergeCell ref="B45:C45"/>
    <mergeCell ref="F45:H45"/>
    <mergeCell ref="B46:C46"/>
    <mergeCell ref="F46:H46"/>
    <mergeCell ref="B47:C47"/>
    <mergeCell ref="F47:H47"/>
    <mergeCell ref="B48:C48"/>
    <mergeCell ref="F48:H48"/>
    <mergeCell ref="B49:C49"/>
    <mergeCell ref="F49:H49"/>
    <mergeCell ref="B50:C50"/>
    <mergeCell ref="F50:H50"/>
    <mergeCell ref="B51:C51"/>
    <mergeCell ref="F51:H51"/>
    <mergeCell ref="B52:C52"/>
    <mergeCell ref="F52:H52"/>
    <mergeCell ref="B53:C53"/>
    <mergeCell ref="F53:H53"/>
    <mergeCell ref="B54:C54"/>
    <mergeCell ref="F54:H54"/>
    <mergeCell ref="B55:C55"/>
    <mergeCell ref="F55:H55"/>
    <mergeCell ref="B56:C56"/>
    <mergeCell ref="F56:H56"/>
    <mergeCell ref="B57:C57"/>
    <mergeCell ref="F57:H57"/>
    <mergeCell ref="B58:C58"/>
    <mergeCell ref="F58:H58"/>
    <mergeCell ref="B59:C59"/>
    <mergeCell ref="F59:H59"/>
    <mergeCell ref="B60:C60"/>
    <mergeCell ref="F60:H60"/>
    <mergeCell ref="B61:C61"/>
    <mergeCell ref="F61:H61"/>
    <mergeCell ref="B62:C62"/>
    <mergeCell ref="F62:H62"/>
    <mergeCell ref="B63:C63"/>
    <mergeCell ref="F63:H63"/>
    <mergeCell ref="B64:C64"/>
    <mergeCell ref="F64:H64"/>
    <mergeCell ref="B65:C65"/>
    <mergeCell ref="F65:H65"/>
    <mergeCell ref="B66:C66"/>
    <mergeCell ref="F66:H66"/>
    <mergeCell ref="B67:C67"/>
    <mergeCell ref="F67:H67"/>
    <mergeCell ref="B68:C68"/>
    <mergeCell ref="F68:H68"/>
    <mergeCell ref="B69:C69"/>
    <mergeCell ref="F69:H69"/>
    <mergeCell ref="B70:C70"/>
    <mergeCell ref="F70:H70"/>
    <mergeCell ref="B71:C71"/>
    <mergeCell ref="F71:H71"/>
    <mergeCell ref="B72:C72"/>
    <mergeCell ref="F72:H72"/>
    <mergeCell ref="B73:C73"/>
    <mergeCell ref="F73:H73"/>
    <mergeCell ref="B74:C74"/>
    <mergeCell ref="F74:H74"/>
    <mergeCell ref="B75:C75"/>
    <mergeCell ref="F75:H75"/>
    <mergeCell ref="B76:C76"/>
    <mergeCell ref="F76:H76"/>
    <mergeCell ref="B77:C77"/>
    <mergeCell ref="F77:H77"/>
    <mergeCell ref="B78:C78"/>
    <mergeCell ref="F78:H78"/>
    <mergeCell ref="B79:C79"/>
    <mergeCell ref="F79:H79"/>
    <mergeCell ref="B80:C80"/>
    <mergeCell ref="F80:H80"/>
    <mergeCell ref="B81:C81"/>
    <mergeCell ref="F81:H81"/>
    <mergeCell ref="B82:C82"/>
    <mergeCell ref="F82:H82"/>
    <mergeCell ref="B83:C83"/>
    <mergeCell ref="F83:H83"/>
    <mergeCell ref="B84:C84"/>
    <mergeCell ref="F84:H84"/>
    <mergeCell ref="B85:C85"/>
    <mergeCell ref="F85:H85"/>
    <mergeCell ref="B86:C86"/>
    <mergeCell ref="F86:H86"/>
    <mergeCell ref="B87:C87"/>
    <mergeCell ref="F87:H87"/>
    <mergeCell ref="B88:C88"/>
    <mergeCell ref="F88:H88"/>
    <mergeCell ref="B89:C89"/>
    <mergeCell ref="F89:H89"/>
    <mergeCell ref="B90:C90"/>
    <mergeCell ref="F90:H90"/>
    <mergeCell ref="B91:C91"/>
    <mergeCell ref="F91:H91"/>
    <mergeCell ref="B92:C92"/>
    <mergeCell ref="F92:H92"/>
    <mergeCell ref="B93:C93"/>
    <mergeCell ref="F93:H93"/>
    <mergeCell ref="B94:C94"/>
    <mergeCell ref="F94:H94"/>
    <mergeCell ref="B95:C95"/>
    <mergeCell ref="F95:H95"/>
    <mergeCell ref="B98:C98"/>
    <mergeCell ref="F98:H98"/>
    <mergeCell ref="B96:C96"/>
    <mergeCell ref="F96:H96"/>
    <mergeCell ref="B97:C97"/>
    <mergeCell ref="F97:H97"/>
    <mergeCell ref="B102:C102"/>
    <mergeCell ref="F102:H102"/>
    <mergeCell ref="B99:C99"/>
    <mergeCell ref="F99:H99"/>
    <mergeCell ref="B100:C100"/>
    <mergeCell ref="F100:H100"/>
    <mergeCell ref="B101:C101"/>
    <mergeCell ref="F101:H101"/>
    <mergeCell ref="B106:C106"/>
    <mergeCell ref="F106:H106"/>
    <mergeCell ref="B107:C107"/>
    <mergeCell ref="F107:H107"/>
    <mergeCell ref="B103:C103"/>
    <mergeCell ref="F103:H103"/>
    <mergeCell ref="B104:C104"/>
    <mergeCell ref="F104:H104"/>
    <mergeCell ref="B105:C105"/>
    <mergeCell ref="F105:H105"/>
    <mergeCell ref="B108:C108"/>
    <mergeCell ref="F108:H108"/>
    <mergeCell ref="B109:C109"/>
    <mergeCell ref="F109:H109"/>
    <mergeCell ref="B110:C110"/>
    <mergeCell ref="F110:H110"/>
    <mergeCell ref="B114:C114"/>
    <mergeCell ref="F114:H114"/>
    <mergeCell ref="B111:C111"/>
    <mergeCell ref="F111:H111"/>
    <mergeCell ref="B112:C112"/>
    <mergeCell ref="F112:H112"/>
    <mergeCell ref="B113:C113"/>
    <mergeCell ref="F113:H113"/>
    <mergeCell ref="B115:C115"/>
    <mergeCell ref="F115:H115"/>
    <mergeCell ref="B116:C116"/>
    <mergeCell ref="F116:H116"/>
    <mergeCell ref="B117:C117"/>
    <mergeCell ref="F117:H117"/>
    <mergeCell ref="B120:C120"/>
    <mergeCell ref="F120:H120"/>
    <mergeCell ref="B121:C121"/>
    <mergeCell ref="F121:H121"/>
    <mergeCell ref="B118:C118"/>
    <mergeCell ref="F118:H118"/>
    <mergeCell ref="B119:C119"/>
    <mergeCell ref="F119:H119"/>
    <mergeCell ref="B124:C124"/>
    <mergeCell ref="F124:H124"/>
    <mergeCell ref="B122:C122"/>
    <mergeCell ref="F122:H122"/>
    <mergeCell ref="B123:C123"/>
    <mergeCell ref="F123:H123"/>
    <mergeCell ref="B125:C125"/>
    <mergeCell ref="F125:H125"/>
    <mergeCell ref="B126:C126"/>
    <mergeCell ref="F126:H126"/>
    <mergeCell ref="B127:C127"/>
    <mergeCell ref="F127:H127"/>
    <mergeCell ref="B128:C128"/>
    <mergeCell ref="F128:H128"/>
    <mergeCell ref="B129:C129"/>
    <mergeCell ref="F129:H129"/>
    <mergeCell ref="B130:C130"/>
    <mergeCell ref="F130:H130"/>
    <mergeCell ref="B135:C135"/>
    <mergeCell ref="F135:H135"/>
    <mergeCell ref="B134:C134"/>
    <mergeCell ref="F134:H134"/>
    <mergeCell ref="B131:C131"/>
    <mergeCell ref="F131:H131"/>
    <mergeCell ref="B132:C132"/>
    <mergeCell ref="F132:H132"/>
    <mergeCell ref="B133:C133"/>
    <mergeCell ref="F133:H133"/>
    <mergeCell ref="B136:C136"/>
    <mergeCell ref="F136:H136"/>
    <mergeCell ref="B137:C137"/>
    <mergeCell ref="F137:H137"/>
    <mergeCell ref="B138:C138"/>
    <mergeCell ref="F138:H138"/>
    <mergeCell ref="B139:C139"/>
    <mergeCell ref="F139:H139"/>
    <mergeCell ref="B140:C140"/>
    <mergeCell ref="F140:H140"/>
    <mergeCell ref="B141:C141"/>
    <mergeCell ref="F141:H141"/>
    <mergeCell ref="B142:C142"/>
    <mergeCell ref="F142:H142"/>
    <mergeCell ref="B143:C143"/>
    <mergeCell ref="F143:H143"/>
    <mergeCell ref="B144:C144"/>
    <mergeCell ref="F144:H144"/>
    <mergeCell ref="B150:C150"/>
    <mergeCell ref="F150:H150"/>
    <mergeCell ref="B145:C145"/>
    <mergeCell ref="F145:H145"/>
    <mergeCell ref="B146:C146"/>
    <mergeCell ref="F146:H146"/>
    <mergeCell ref="B147:C147"/>
    <mergeCell ref="F147:H147"/>
    <mergeCell ref="A156:B156"/>
    <mergeCell ref="C156:H156"/>
    <mergeCell ref="B151:C151"/>
    <mergeCell ref="F151:H151"/>
    <mergeCell ref="B152:C152"/>
    <mergeCell ref="F152:H152"/>
    <mergeCell ref="B153:C153"/>
    <mergeCell ref="F153:H153"/>
    <mergeCell ref="E1:H1"/>
    <mergeCell ref="A3:H3"/>
    <mergeCell ref="B154:C154"/>
    <mergeCell ref="F154:H154"/>
    <mergeCell ref="A155:E155"/>
    <mergeCell ref="F155:H155"/>
    <mergeCell ref="B148:C148"/>
    <mergeCell ref="F148:H148"/>
    <mergeCell ref="B149:C149"/>
    <mergeCell ref="F149:H149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33203125" defaultRowHeight="12.75"/>
  <cols>
    <col min="2" max="2" width="19.33203125" style="0" customWidth="1"/>
    <col min="3" max="3" width="18.33203125" style="0" customWidth="1"/>
    <col min="4" max="4" width="22.16015625" style="0" customWidth="1"/>
    <col min="5" max="5" width="14" style="0" customWidth="1"/>
  </cols>
  <sheetData>
    <row r="1" spans="1:5" ht="22.5" customHeight="1">
      <c r="A1" s="85" t="s">
        <v>224</v>
      </c>
      <c r="B1" s="85"/>
      <c r="C1" s="85"/>
      <c r="D1" s="85"/>
      <c r="E1" s="85"/>
    </row>
    <row r="3" spans="1:5" ht="23.25" customHeight="1">
      <c r="A3" s="37" t="s">
        <v>216</v>
      </c>
      <c r="B3" s="37" t="s">
        <v>217</v>
      </c>
      <c r="C3" s="37" t="s">
        <v>218</v>
      </c>
      <c r="D3" s="37" t="s">
        <v>219</v>
      </c>
      <c r="E3" s="38"/>
    </row>
    <row r="4" spans="1:5" ht="23.25" customHeight="1">
      <c r="A4" s="39">
        <v>1</v>
      </c>
      <c r="B4" s="39" t="s">
        <v>220</v>
      </c>
      <c r="C4" s="40">
        <v>122450</v>
      </c>
      <c r="D4" s="40">
        <v>24143600</v>
      </c>
      <c r="E4" s="38"/>
    </row>
    <row r="5" spans="1:5" ht="23.25" customHeight="1">
      <c r="A5" s="39">
        <v>2</v>
      </c>
      <c r="B5" s="39" t="s">
        <v>221</v>
      </c>
      <c r="C5" s="40">
        <v>992900</v>
      </c>
      <c r="D5" s="40">
        <v>22469799</v>
      </c>
      <c r="E5" s="38"/>
    </row>
    <row r="6" spans="1:5" ht="23.25" customHeight="1">
      <c r="A6" s="39">
        <v>3</v>
      </c>
      <c r="B6" s="39" t="s">
        <v>222</v>
      </c>
      <c r="C6" s="40">
        <v>66044419</v>
      </c>
      <c r="D6" s="40">
        <v>21146669</v>
      </c>
      <c r="E6" s="38"/>
    </row>
    <row r="7" spans="1:5" ht="23.25" customHeight="1">
      <c r="A7" s="37" t="s">
        <v>223</v>
      </c>
      <c r="B7" s="37"/>
      <c r="C7" s="41">
        <f>SUM(C4:C6)</f>
        <v>67159769</v>
      </c>
      <c r="D7" s="41">
        <f>SUM(D4:D6)</f>
        <v>67760068</v>
      </c>
      <c r="E7" s="40">
        <f>SUM(C7-D7)</f>
        <v>-600299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 Czarnota</cp:lastModifiedBy>
  <cp:lastPrinted>2017-01-19T12:34:16Z</cp:lastPrinted>
  <dcterms:modified xsi:type="dcterms:W3CDTF">2017-01-19T12:36:58Z</dcterms:modified>
  <cp:category/>
  <cp:version/>
  <cp:contentType/>
  <cp:contentStatus/>
</cp:coreProperties>
</file>